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Sheet1" sheetId="1" r:id="rId3"/>
  </sheets>
  <definedNames/>
  <calcPr fullCalcOnLoad="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<sst xmlns="http://schemas.openxmlformats.org/spreadsheetml/2006/main" count="49" uniqueCount="40">
  <si>
    <t>Tabel 27</t>
  </si>
  <si>
    <t>Luas Panen, Produksi dan Rata-Rata Produksi Alpukat</t>
  </si>
  <si>
    <t>Di Kabupaten Brebes Tahun 2024</t>
  </si>
  <si>
    <t>Kecamatan</t>
  </si>
  <si>
    <t>Luas</t>
  </si>
  <si>
    <t xml:space="preserve">Jumlah </t>
  </si>
  <si>
    <t xml:space="preserve">Rata-rata </t>
  </si>
  <si>
    <t xml:space="preserve">Tanam </t>
  </si>
  <si>
    <t xml:space="preserve">Panen </t>
  </si>
  <si>
    <t>Produksi</t>
  </si>
  <si>
    <t xml:space="preserve">Produksi </t>
  </si>
  <si>
    <t xml:space="preserve">Komsumsi </t>
  </si>
  <si>
    <t>(ha)</t>
  </si>
  <si>
    <t>(ton)</t>
  </si>
  <si>
    <t>(kuintal/ha)</t>
  </si>
  <si>
    <t>( ton )</t>
  </si>
  <si>
    <t>(1)</t>
  </si>
  <si>
    <t>(2)</t>
  </si>
  <si>
    <t>(3)</t>
  </si>
  <si>
    <t>(4)</t>
  </si>
  <si>
    <t>(5)</t>
  </si>
  <si>
    <t>(6)</t>
  </si>
  <si>
    <t>01. SALEM</t>
  </si>
  <si>
    <t>02. BANTARKAWUNG</t>
  </si>
  <si>
    <t>03. BUMIAYU</t>
  </si>
  <si>
    <t>04. PAGUYANGAN</t>
  </si>
  <si>
    <t>05. SIRAMPOG</t>
  </si>
  <si>
    <t>06. TONJONG</t>
  </si>
  <si>
    <t>07. LARANGAN</t>
  </si>
  <si>
    <t>08. KETANGGUNGAN</t>
  </si>
  <si>
    <t>-</t>
  </si>
  <si>
    <t>09. BANJARHARJO</t>
  </si>
  <si>
    <t>10. LOSARI</t>
  </si>
  <si>
    <t>11. TANJUNG</t>
  </si>
  <si>
    <t>12. KERSANA</t>
  </si>
  <si>
    <t>13. BULAKAMBA</t>
  </si>
  <si>
    <t>14. WANASARI</t>
  </si>
  <si>
    <t>15. SONGGOM</t>
  </si>
  <si>
    <t>16. JATIBARANG</t>
  </si>
  <si>
    <t>17. BREBES</t>
  </si>
</sst>
</file>

<file path=xl/styles.xml><?xml version="1.0" encoding="utf-8"?>
<styleSheet xmlns="http://schemas.openxmlformats.org/spreadsheetml/2006/main">
  <numFmts count="3">
    <numFmt numFmtId="177" formatCode="_(* #,##0_);_(* \(#,##0\);_(* &quot;-&quot;??_);_(@_)"/>
    <numFmt numFmtId="178" formatCode="_(* #,##0.00_);_(* \(#,##0.00\);_(* &quot;-&quot;??_);_(@_)"/>
    <numFmt numFmtId="179" formatCode="_(* #,##0_);_(* \(#,##0\);_(* &quot;-&quot;_);_(@_)"/>
  </numFmts>
  <fonts count="7"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 style="hair">
        <color rgb="FF000000"/>
      </right>
      <top style="double">
        <color rgb="FF000000"/>
      </top>
      <bottom/>
    </border>
    <border>
      <left style="hair">
        <color rgb="FF000000"/>
      </left>
      <right style="hair">
        <color rgb="FF000000"/>
      </right>
      <top style="double">
        <color rgb="FF000000"/>
      </top>
      <bottom/>
    </border>
    <border>
      <left style="hair">
        <color rgb="FF000000"/>
      </left>
      <right/>
      <top style="double">
        <color rgb="FF000000"/>
      </top>
      <bottom/>
    </border>
    <border>
      <left/>
      <right style="hair">
        <color rgb="FF000000"/>
      </right>
      <top/>
      <bottom/>
    </border>
    <border>
      <left style="hair">
        <color rgb="FF000000"/>
      </left>
      <right style="hair">
        <color rgb="FF000000"/>
      </right>
      <top/>
      <bottom/>
    </border>
    <border>
      <left style="hair">
        <color rgb="FF000000"/>
      </left>
      <right/>
      <top/>
      <bottom/>
    </border>
    <border>
      <left/>
      <right style="hair">
        <color rgb="FF000000"/>
      </right>
      <top/>
      <bottom style="medium">
        <color rgb="FF000000"/>
      </bottom>
    </border>
    <border>
      <left style="hair">
        <color rgb="FF000000"/>
      </left>
      <right style="hair">
        <color rgb="FF000000"/>
      </right>
      <top/>
      <bottom style="medium">
        <color rgb="FF000000"/>
      </bottom>
    </border>
    <border>
      <left style="hair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/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/>
      <right style="hair">
        <color rgb="FF000000"/>
      </right>
      <top style="hair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/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/>
      <top/>
      <bottom style="hair">
        <color rgb="FF000000"/>
      </bottom>
    </border>
    <border>
      <left/>
      <right style="hair">
        <color rgb="FF000000"/>
      </right>
      <top/>
      <bottom style="hair">
        <color rgb="FF000000"/>
      </bottom>
    </border>
    <border>
      <left/>
      <right style="hair">
        <color rgb="FF000000"/>
      </right>
      <top style="hair">
        <color rgb="FF000000"/>
      </top>
      <bottom style="double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</border>
    <border>
      <left style="hair">
        <color rgb="FF000000"/>
      </left>
      <right/>
      <top style="hair">
        <color rgb="FF000000"/>
      </top>
      <bottom style="double">
        <color rgb="FF000000"/>
      </bottom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51">
    <xf numFmtId="0" fontId="0" fillId="0" borderId="0" xfId="0"/>
    <xf numFmtId="0" fontId="6" fillId="0" borderId="0" xfId="0" applyFont="1" applyAlignment="1">
      <alignment/>
    </xf>
    <xf numFmtId="177" fontId="2" fillId="2" borderId="0" xfId="0" applyNumberFormat="1" applyFont="1" applyBorder="1" applyAlignment="1">
      <alignment horizontal="center" vertical="top"/>
    </xf>
    <xf numFmtId="0" fontId="6" fillId="0" borderId="0" xfId="0" applyFont="1" applyBorder="1"/>
    <xf numFmtId="0" fontId="1" fillId="2" borderId="0" xfId="0" applyFont="1" applyBorder="1" applyAlignment="1">
      <alignment vertical="top"/>
    </xf>
    <xf numFmtId="177" fontId="1" fillId="2" borderId="0" xfId="0" applyNumberFormat="1" applyFont="1" applyBorder="1" applyAlignment="1">
      <alignment vertical="top"/>
    </xf>
    <xf numFmtId="177" fontId="5" fillId="2" borderId="0" xfId="0" applyNumberFormat="1" applyFont="1" applyBorder="1" applyAlignment="1">
      <alignment vertical="top"/>
    </xf>
    <xf numFmtId="178" fontId="5" fillId="2" borderId="0" xfId="0" applyNumberFormat="1" applyFont="1" applyBorder="1" applyAlignment="1">
      <alignment vertical="top"/>
    </xf>
    <xf numFmtId="0" fontId="1" fillId="2" borderId="1" xfId="0" applyFont="1" applyBorder="1" applyAlignment="1">
      <alignment horizontal="center" vertical="center"/>
    </xf>
    <xf numFmtId="177" fontId="1" fillId="2" borderId="2" xfId="0" applyNumberFormat="1" applyFont="1" applyBorder="1" applyAlignment="1">
      <alignment horizontal="center" vertical="center"/>
    </xf>
    <xf numFmtId="178" fontId="1" fillId="2" borderId="2" xfId="0" applyNumberFormat="1" applyFont="1" applyBorder="1" applyAlignment="1">
      <alignment horizontal="center" vertical="center"/>
    </xf>
    <xf numFmtId="177" fontId="1" fillId="2" borderId="3" xfId="0" applyNumberFormat="1" applyFont="1" applyBorder="1" applyAlignment="1">
      <alignment horizontal="center" vertical="center"/>
    </xf>
    <xf numFmtId="0" fontId="6" fillId="0" borderId="4" xfId="0" applyFont="1" applyBorder="1"/>
    <xf numFmtId="177" fontId="1" fillId="2" borderId="5" xfId="0" applyNumberFormat="1" applyFont="1" applyBorder="1" applyAlignment="1">
      <alignment horizontal="center" vertical="center"/>
    </xf>
    <xf numFmtId="178" fontId="1" fillId="2" borderId="5" xfId="0" applyNumberFormat="1" applyFont="1" applyBorder="1" applyAlignment="1">
      <alignment horizontal="center" vertical="center"/>
    </xf>
    <xf numFmtId="177" fontId="1" fillId="2" borderId="6" xfId="0" applyNumberFormat="1" applyFont="1" applyBorder="1" applyAlignment="1">
      <alignment horizontal="center" vertical="center"/>
    </xf>
    <xf numFmtId="0" fontId="6" fillId="0" borderId="7" xfId="0" applyFont="1" applyBorder="1"/>
    <xf numFmtId="177" fontId="1" fillId="2" borderId="8" xfId="0" applyNumberFormat="1" applyFont="1" applyBorder="1" applyAlignment="1">
      <alignment horizontal="center" vertical="center"/>
    </xf>
    <xf numFmtId="178" fontId="1" fillId="2" borderId="8" xfId="0" applyNumberFormat="1" applyFont="1" applyBorder="1" applyAlignment="1">
      <alignment horizontal="center" vertical="center"/>
    </xf>
    <xf numFmtId="177" fontId="1" fillId="2" borderId="9" xfId="0" applyNumberFormat="1" applyFont="1" applyBorder="1" applyAlignment="1">
      <alignment horizontal="center" vertical="center" wrapText="1"/>
    </xf>
    <xf numFmtId="0" fontId="1" fillId="2" borderId="10" xfId="0" applyFont="1" applyBorder="1" applyAlignment="1" quotePrefix="1">
      <alignment horizontal="center" vertical="center"/>
    </xf>
    <xf numFmtId="0" fontId="1" fillId="2" borderId="11" xfId="0" applyFont="1" applyBorder="1" applyAlignment="1" quotePrefix="1">
      <alignment horizontal="center" vertical="center"/>
    </xf>
    <xf numFmtId="0" fontId="1" fillId="2" borderId="7" xfId="0" applyFont="1" applyBorder="1" applyAlignment="1" quotePrefix="1">
      <alignment horizontal="center" vertical="center"/>
    </xf>
    <xf numFmtId="0" fontId="5" fillId="0" borderId="0" xfId="0" applyFont="1"/>
    <xf numFmtId="0" fontId="1" fillId="2" borderId="12" xfId="0" applyFont="1" applyBorder="1" applyAlignment="1">
      <alignment vertical="top" wrapText="1"/>
    </xf>
    <xf numFmtId="179" fontId="5" fillId="0" borderId="0" xfId="0" applyNumberFormat="1" applyFont="1"/>
    <xf numFmtId="177" fontId="5" fillId="2" borderId="13" xfId="0" applyNumberFormat="1" applyFont="1" applyBorder="1" applyAlignment="1">
      <alignment vertical="top"/>
    </xf>
    <xf numFmtId="177" fontId="1" fillId="2" borderId="13" xfId="0" applyNumberFormat="1" applyFont="1" applyBorder="1" applyAlignment="1">
      <alignment vertical="top" wrapText="1"/>
    </xf>
    <xf numFmtId="178" fontId="5" fillId="2" borderId="13" xfId="0" applyNumberFormat="1" applyFont="1" applyBorder="1" applyAlignment="1">
      <alignment vertical="top"/>
    </xf>
    <xf numFmtId="177" fontId="5" fillId="2" borderId="14" xfId="0" applyNumberFormat="1" applyFont="1" applyBorder="1" applyAlignment="1">
      <alignment vertical="top"/>
    </xf>
    <xf numFmtId="0" fontId="5" fillId="0" borderId="0" xfId="0" applyFont="1" applyAlignment="1">
      <alignment horizontal="right"/>
    </xf>
    <xf numFmtId="0" fontId="1" fillId="2" borderId="15" xfId="0" applyFont="1" applyBorder="1" applyAlignment="1">
      <alignment vertical="top" wrapText="1"/>
    </xf>
    <xf numFmtId="0" fontId="4" fillId="0" borderId="16" xfId="0" applyFont="1" applyBorder="1" applyAlignment="1">
      <alignment horizontal="right"/>
    </xf>
    <xf numFmtId="177" fontId="2" fillId="2" borderId="17" xfId="0" applyNumberFormat="1" applyFont="1" applyBorder="1" applyAlignment="1">
      <alignment vertical="top" wrapText="1"/>
    </xf>
    <xf numFmtId="178" fontId="2" fillId="2" borderId="17" xfId="0" applyNumberFormat="1" applyFont="1" applyBorder="1" applyAlignment="1">
      <alignment vertical="top" wrapText="1"/>
    </xf>
    <xf numFmtId="177" fontId="2" fillId="2" borderId="18" xfId="0" applyNumberFormat="1" applyFont="1" applyBorder="1" applyAlignment="1">
      <alignment vertical="top" wrapText="1"/>
    </xf>
    <xf numFmtId="178" fontId="3" fillId="2" borderId="18" xfId="0" applyNumberFormat="1" applyFont="1" applyBorder="1" applyAlignment="1">
      <alignment vertical="top"/>
    </xf>
    <xf numFmtId="177" fontId="3" fillId="2" borderId="19" xfId="0" applyNumberFormat="1" applyFont="1" applyBorder="1" applyAlignment="1">
      <alignment vertical="top"/>
    </xf>
    <xf numFmtId="177" fontId="2" fillId="2" borderId="20" xfId="0" applyNumberFormat="1" applyFont="1" applyBorder="1" applyAlignment="1">
      <alignment vertical="top" wrapText="1"/>
    </xf>
    <xf numFmtId="178" fontId="2" fillId="2" borderId="20" xfId="0" applyNumberFormat="1" applyFont="1" applyBorder="1" applyAlignment="1">
      <alignment vertical="top" wrapText="1"/>
    </xf>
    <xf numFmtId="177" fontId="2" fillId="2" borderId="21" xfId="0" applyNumberFormat="1" applyFont="1" applyBorder="1" applyAlignment="1">
      <alignment vertical="top" wrapText="1"/>
    </xf>
    <xf numFmtId="0" fontId="1" fillId="2" borderId="22" xfId="0" applyFont="1" applyBorder="1" applyAlignment="1">
      <alignment vertical="top" wrapText="1"/>
    </xf>
    <xf numFmtId="177" fontId="1" fillId="2" borderId="20" xfId="0" applyNumberFormat="1" applyFont="1" applyBorder="1" applyAlignment="1">
      <alignment vertical="top" wrapText="1"/>
    </xf>
    <xf numFmtId="178" fontId="1" fillId="2" borderId="20" xfId="0" applyNumberFormat="1" applyFont="1" applyBorder="1" applyAlignment="1">
      <alignment vertical="top" wrapText="1"/>
    </xf>
    <xf numFmtId="177" fontId="1" fillId="2" borderId="21" xfId="0" applyNumberFormat="1" applyFont="1" applyBorder="1" applyAlignment="1">
      <alignment vertical="top" wrapText="1"/>
    </xf>
    <xf numFmtId="178" fontId="1" fillId="2" borderId="13" xfId="0" applyNumberFormat="1" applyFont="1" applyBorder="1" applyAlignment="1">
      <alignment vertical="top" wrapText="1"/>
    </xf>
    <xf numFmtId="177" fontId="1" fillId="2" borderId="14" xfId="0" applyNumberFormat="1" applyFont="1" applyBorder="1" applyAlignment="1">
      <alignment vertical="top" wrapText="1"/>
    </xf>
    <xf numFmtId="0" fontId="1" fillId="2" borderId="23" xfId="0" applyFont="1" applyBorder="1" applyAlignment="1">
      <alignment vertical="top" wrapText="1"/>
    </xf>
    <xf numFmtId="177" fontId="1" fillId="2" borderId="24" xfId="0" applyNumberFormat="1" applyFont="1" applyBorder="1" applyAlignment="1">
      <alignment vertical="top" wrapText="1"/>
    </xf>
    <xf numFmtId="178" fontId="1" fillId="2" borderId="24" xfId="0" applyNumberFormat="1" applyFont="1" applyBorder="1" applyAlignment="1">
      <alignment vertical="top" wrapText="1"/>
    </xf>
    <xf numFmtId="177" fontId="1" fillId="2" borderId="25" xfId="0" applyNumberFormat="1" applyFont="1" applyBorder="1" applyAlignment="1">
      <alignment vertical="top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1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Relationship Id="rId2" Type="http://schemas.openxmlformats.org/officeDocument/2006/relationships/styles" Target="styles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6</xdr:col>
      <xdr:colOff>161925</xdr:colOff>
      <xdr:row>12</xdr:row>
      <xdr:rowOff>38100</xdr:rowOff>
    </xdr:from>
    <xdr:ext cx="4876800" cy="5543550"/>
    <xdr:pic>
      <xdr:nvPicPr>
        <xdr:cNvPr id="1" name="image27.png">
          <a:extLst>
            <a:ext uri="{FF2B5EF4-FFF2-40B4-BE49-F238E27FC236}">
              <a16:creationId xmlns:a16="http://schemas.microsoft.com/office/drawing/2014/main" id="{6ce93012-5bf9-4062-a5d8-544649358398}"/>
            </a:ext>
          </a:extLst>
        </xdr:cNvPr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9525" y="2819400"/>
          <a:ext cx="4876800" cy="5543550"/>
        </a:xfrm>
        <a:prstGeom prst="rect"/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3205cd3-7d25-469c-be42-087e6ec38c74}">
  <dimension ref="A1:AB33"/>
  <sheetViews>
    <sheetView tabSelected="1" workbookViewId="0" topLeftCell="A1"/>
  </sheetViews>
  <sheetFormatPr defaultRowHeight="12.75"/>
  <sheetData>
    <row r="1" spans="1:6" ht="15">
      <c r="A1" s="2" t="s">
        <v>0</v>
      </c>
      <c r="B1" s="3"/>
      <c r="C1" s="3"/>
      <c r="D1" s="3"/>
      <c r="E1" s="3"/>
      <c r="F1" s="3"/>
    </row>
    <row r="2" spans="1:6" ht="15">
      <c r="A2" s="2" t="s">
        <v>1</v>
      </c>
      <c r="B2" s="3"/>
      <c r="C2" s="3"/>
      <c r="D2" s="3"/>
      <c r="E2" s="3"/>
      <c r="F2" s="3"/>
    </row>
    <row r="3" spans="1:6" ht="15">
      <c r="A3" s="2" t="s">
        <v>2</v>
      </c>
      <c r="B3" s="3"/>
      <c r="C3" s="3"/>
      <c r="D3" s="3"/>
      <c r="E3" s="3"/>
      <c r="F3" s="3"/>
    </row>
    <row r="4" spans="1:6" ht="15" thickBot="1">
      <c r="A4" s="4"/>
      <c r="B4" s="5"/>
      <c r="C4" s="6"/>
      <c r="D4" s="6"/>
      <c r="E4" s="7"/>
      <c r="F4" s="6"/>
    </row>
    <row r="5" spans="1:6" ht="15" thickTop="1">
      <c r="A5" s="8" t="s">
        <v>3</v>
      </c>
      <c r="B5" s="9" t="s">
        <v>4</v>
      </c>
      <c r="C5" s="9" t="s">
        <v>4</v>
      </c>
      <c r="D5" s="9" t="s">
        <v>5</v>
      </c>
      <c r="E5" s="10" t="s">
        <v>6</v>
      </c>
      <c r="F5" s="11" t="s">
        <v>5</v>
      </c>
    </row>
    <row r="6" spans="1:6" ht="15">
      <c r="A6" s="12"/>
      <c r="B6" s="13" t="s">
        <v>7</v>
      </c>
      <c r="C6" s="13" t="s">
        <v>8</v>
      </c>
      <c r="D6" s="13" t="s">
        <v>9</v>
      </c>
      <c r="E6" s="14" t="s">
        <v>10</v>
      </c>
      <c r="F6" s="15" t="s">
        <v>11</v>
      </c>
    </row>
    <row r="7" spans="1:6" ht="15" thickBot="1">
      <c r="A7" s="16"/>
      <c r="B7" s="17" t="s">
        <v>12</v>
      </c>
      <c r="C7" s="17" t="s">
        <v>12</v>
      </c>
      <c r="D7" s="17" t="s">
        <v>13</v>
      </c>
      <c r="E7" s="18" t="s">
        <v>14</v>
      </c>
      <c r="F7" s="19" t="s">
        <v>15</v>
      </c>
    </row>
    <row r="8" spans="1:7" ht="15" thickBot="1">
      <c r="A8" s="20" t="s">
        <v>16</v>
      </c>
      <c r="B8" s="21" t="s">
        <v>17</v>
      </c>
      <c r="C8" s="22" t="s">
        <v>18</v>
      </c>
      <c r="D8" s="22" t="s">
        <v>19</v>
      </c>
      <c r="E8" s="22" t="s">
        <v>20</v>
      </c>
      <c r="F8" s="22" t="s">
        <v>21</v>
      </c>
      <c r="G8" s="23">
        <f>(0.005*52)/1000</f>
        <v>0.00025999999999999998</v>
      </c>
    </row>
    <row r="9" spans="1:28" ht="24.75" customHeight="1">
      <c r="A9" s="24" t="s">
        <v>22</v>
      </c>
      <c r="B9" s="25">
        <v>3.40</v>
      </c>
      <c r="C9" s="26">
        <f>I9/100</f>
      </c>
      <c r="D9" s="27">
        <v>8</v>
      </c>
      <c r="E9" s="28">
        <f>(D9*10)/C9</f>
        <v>59.25925926</v>
      </c>
      <c r="F9" s="29">
        <f>G9*$G$8</f>
      </c>
      <c r="G9" s="23">
        <v>65224</v>
      </c>
      <c r="H9" s="23">
        <v>355</v>
      </c>
      <c r="I9" s="23">
        <v>135</v>
      </c>
      <c r="K9" s="23">
        <v>3.40</v>
      </c>
      <c r="L9" s="23">
        <v>9</v>
      </c>
      <c r="M9" s="23">
        <v>10.74</v>
      </c>
      <c r="N9" s="23">
        <v>11.50</v>
      </c>
      <c r="O9" s="23">
        <v>347.31</v>
      </c>
      <c r="P9" s="23">
        <v>51.74</v>
      </c>
      <c r="Q9" s="23">
        <v>0.02</v>
      </c>
      <c r="R9" s="23">
        <v>0</v>
      </c>
      <c r="S9" s="23">
        <v>0.38</v>
      </c>
      <c r="T9" s="23">
        <v>0.32</v>
      </c>
      <c r="U9" s="23">
        <v>0</v>
      </c>
      <c r="V9" s="23">
        <v>0</v>
      </c>
      <c r="W9" s="23">
        <v>0</v>
      </c>
      <c r="X9" s="23">
        <v>0</v>
      </c>
      <c r="Y9" s="23">
        <v>0.60</v>
      </c>
      <c r="Z9" s="23">
        <v>0</v>
      </c>
      <c r="AA9" s="23">
        <v>0</v>
      </c>
      <c r="AB9" s="23">
        <v>108.21</v>
      </c>
    </row>
    <row r="10" spans="1:9" ht="24.75" customHeight="1">
      <c r="A10" s="24" t="s">
        <v>23</v>
      </c>
      <c r="B10" s="25">
        <v>9</v>
      </c>
      <c r="C10" s="26">
        <f>I10/100</f>
      </c>
      <c r="D10" s="27">
        <v>0</v>
      </c>
      <c r="E10" s="28">
        <v>0</v>
      </c>
      <c r="F10" s="29">
        <f>G10*$G$8</f>
      </c>
      <c r="G10" s="23">
        <v>106467</v>
      </c>
      <c r="H10" s="23">
        <v>142</v>
      </c>
      <c r="I10" s="23">
        <v>0</v>
      </c>
    </row>
    <row r="11" spans="1:9" ht="24.75" customHeight="1">
      <c r="A11" s="24" t="s">
        <v>24</v>
      </c>
      <c r="B11" s="25">
        <v>10.74</v>
      </c>
      <c r="C11" s="26">
        <f>I11/100</f>
      </c>
      <c r="D11" s="27">
        <f>H11/10</f>
      </c>
      <c r="E11" s="28">
        <f>(D11*10)/C11</f>
      </c>
      <c r="F11" s="29">
        <f>G11*$G$8</f>
      </c>
      <c r="G11" s="23">
        <v>116284</v>
      </c>
      <c r="H11" s="23">
        <v>276.58</v>
      </c>
      <c r="I11" s="23">
        <v>587</v>
      </c>
    </row>
    <row r="12" spans="1:9" ht="24.75" customHeight="1">
      <c r="A12" s="24" t="s">
        <v>25</v>
      </c>
      <c r="B12" s="25">
        <v>11.50</v>
      </c>
      <c r="C12" s="26">
        <f>I12/100</f>
      </c>
      <c r="D12" s="27">
        <f>H12/10</f>
      </c>
      <c r="E12" s="28">
        <f>(D12*10)/C12</f>
      </c>
      <c r="F12" s="29">
        <f>G12*$G$8</f>
      </c>
      <c r="G12" s="23">
        <v>117913</v>
      </c>
      <c r="H12" s="23">
        <v>305.12</v>
      </c>
      <c r="I12" s="23">
        <v>285</v>
      </c>
    </row>
    <row r="13" spans="1:9" ht="24.75" customHeight="1">
      <c r="A13" s="24" t="s">
        <v>26</v>
      </c>
      <c r="B13" s="25">
        <v>20.95</v>
      </c>
      <c r="C13" s="26">
        <f>I13/100</f>
      </c>
      <c r="D13" s="27">
        <v>147</v>
      </c>
      <c r="E13" s="28">
        <f>(D13*10)/C13</f>
      </c>
      <c r="F13" s="29">
        <f>G13*$G$8</f>
      </c>
      <c r="G13" s="23">
        <v>72490</v>
      </c>
      <c r="H13" s="23">
        <v>2766</v>
      </c>
      <c r="I13" s="23">
        <v>715</v>
      </c>
    </row>
    <row r="14" spans="1:9" ht="24.75" customHeight="1">
      <c r="A14" s="24" t="s">
        <v>27</v>
      </c>
      <c r="B14" s="25">
        <v>51.74</v>
      </c>
      <c r="C14" s="26">
        <f>I14/100</f>
      </c>
      <c r="D14" s="27">
        <v>6</v>
      </c>
      <c r="E14" s="28">
        <f>(D14*10)/C14</f>
      </c>
      <c r="F14" s="29">
        <f>G14*$G$8</f>
      </c>
      <c r="G14" s="23">
        <v>80153</v>
      </c>
      <c r="H14" s="23">
        <v>415.27</v>
      </c>
      <c r="I14" s="23">
        <v>142</v>
      </c>
    </row>
    <row r="15" spans="1:9" ht="24.75" customHeight="1">
      <c r="A15" s="24" t="s">
        <v>28</v>
      </c>
      <c r="B15" s="23">
        <v>0.02</v>
      </c>
      <c r="C15" s="26">
        <f>I15/100</f>
      </c>
      <c r="D15" s="27">
        <f>H15/10</f>
      </c>
      <c r="E15" s="28">
        <v>0</v>
      </c>
      <c r="F15" s="29">
        <f>G15*$G$8</f>
      </c>
      <c r="G15" s="23">
        <v>91188</v>
      </c>
      <c r="H15" s="23">
        <v>0</v>
      </c>
      <c r="I15" s="23">
        <v>0</v>
      </c>
    </row>
    <row r="16" spans="1:9" ht="24.75" customHeight="1">
      <c r="A16" s="24" t="s">
        <v>29</v>
      </c>
      <c r="B16" s="30" t="s">
        <v>30</v>
      </c>
      <c r="C16" s="26">
        <f>I16/100</f>
      </c>
      <c r="D16" s="27">
        <f>H16/10</f>
      </c>
      <c r="E16" s="28">
        <v>0</v>
      </c>
      <c r="F16" s="29">
        <f>G16*$G$8</f>
      </c>
      <c r="G16" s="23">
        <v>170110</v>
      </c>
      <c r="H16" s="23">
        <v>0</v>
      </c>
      <c r="I16" s="23">
        <v>0</v>
      </c>
    </row>
    <row r="17" spans="1:9" ht="24.75" customHeight="1">
      <c r="A17" s="24" t="s">
        <v>31</v>
      </c>
      <c r="B17" s="23">
        <v>0.38</v>
      </c>
      <c r="C17" s="26">
        <f>I17/100</f>
      </c>
      <c r="D17" s="27">
        <f>H17/10</f>
      </c>
      <c r="E17" s="28">
        <v>0</v>
      </c>
      <c r="F17" s="29">
        <f>G17*$G$8</f>
      </c>
      <c r="G17" s="23">
        <v>190917</v>
      </c>
      <c r="H17" s="23">
        <v>0</v>
      </c>
      <c r="I17" s="23">
        <v>0</v>
      </c>
    </row>
    <row r="18" spans="1:9" ht="24.75" customHeight="1">
      <c r="A18" s="24" t="s">
        <v>32</v>
      </c>
      <c r="B18" s="23">
        <v>0.32</v>
      </c>
      <c r="C18" s="28">
        <f>I18/100</f>
      </c>
      <c r="D18" s="27">
        <f>H18/10</f>
      </c>
      <c r="E18" s="28">
        <f>(D18*10)/C18</f>
        <v>153</v>
      </c>
      <c r="F18" s="29">
        <f>G18*$G$8</f>
      </c>
      <c r="G18" s="23">
        <v>90596</v>
      </c>
      <c r="H18" s="23">
        <v>30.60</v>
      </c>
      <c r="I18" s="23">
        <v>20</v>
      </c>
    </row>
    <row r="19" spans="1:9" ht="24.75" customHeight="1">
      <c r="A19" s="24" t="s">
        <v>33</v>
      </c>
      <c r="B19" s="30" t="s">
        <v>30</v>
      </c>
      <c r="C19" s="26">
        <f>I19/100</f>
      </c>
      <c r="D19" s="27">
        <f>H19/10</f>
      </c>
      <c r="E19" s="28">
        <v>0</v>
      </c>
      <c r="F19" s="29">
        <f>G19*$G$8</f>
      </c>
      <c r="G19" s="23">
        <v>70066</v>
      </c>
      <c r="H19" s="23">
        <v>0</v>
      </c>
      <c r="I19" s="23">
        <v>0</v>
      </c>
    </row>
    <row r="20" spans="1:9" ht="24.75" customHeight="1">
      <c r="A20" s="24" t="s">
        <v>34</v>
      </c>
      <c r="B20" s="30" t="s">
        <v>30</v>
      </c>
      <c r="C20" s="26">
        <f>I20/100</f>
      </c>
      <c r="D20" s="27">
        <f>H20/10</f>
      </c>
      <c r="E20" s="28">
        <v>0</v>
      </c>
      <c r="F20" s="29">
        <f>G20*$G$8</f>
      </c>
      <c r="G20" s="23">
        <v>144321</v>
      </c>
      <c r="H20" s="23">
        <v>0</v>
      </c>
      <c r="I20" s="23">
        <v>0</v>
      </c>
    </row>
    <row r="21" spans="1:9" ht="24.75" customHeight="1">
      <c r="A21" s="24" t="s">
        <v>35</v>
      </c>
      <c r="B21" s="30" t="s">
        <v>30</v>
      </c>
      <c r="C21" s="26">
        <f>I21/100</f>
      </c>
      <c r="D21" s="27">
        <f>H21/10</f>
      </c>
      <c r="E21" s="28">
        <v>0</v>
      </c>
      <c r="F21" s="29">
        <f>G21*$G$8</f>
      </c>
      <c r="G21" s="23">
        <v>110196</v>
      </c>
      <c r="H21" s="23">
        <v>0</v>
      </c>
      <c r="I21" s="23">
        <v>0</v>
      </c>
    </row>
    <row r="22" spans="1:9" ht="24.75" customHeight="1">
      <c r="A22" s="24" t="s">
        <v>36</v>
      </c>
      <c r="B22" s="30" t="s">
        <v>30</v>
      </c>
      <c r="C22" s="26">
        <f>I22/100</f>
      </c>
      <c r="D22" s="27">
        <f>H22/10</f>
      </c>
      <c r="E22" s="28">
        <v>0</v>
      </c>
      <c r="F22" s="29">
        <f>G22*$G$8</f>
      </c>
      <c r="G22" s="23">
        <v>191055</v>
      </c>
      <c r="H22" s="23">
        <v>0</v>
      </c>
      <c r="I22" s="23">
        <v>0</v>
      </c>
    </row>
    <row r="23" spans="1:9" ht="24.75" customHeight="1">
      <c r="A23" s="24" t="s">
        <v>37</v>
      </c>
      <c r="B23" s="30">
        <v>0.60</v>
      </c>
      <c r="C23" s="26">
        <f>I23/100</f>
      </c>
      <c r="D23" s="27">
        <f>H23/10</f>
      </c>
      <c r="E23" s="28">
        <v>0</v>
      </c>
      <c r="F23" s="29">
        <f>G23*$G$8</f>
      </c>
      <c r="G23" s="23">
        <v>164440</v>
      </c>
      <c r="H23" s="23">
        <v>0</v>
      </c>
      <c r="I23" s="23">
        <v>0</v>
      </c>
    </row>
    <row r="24" spans="1:9" ht="24.75" customHeight="1">
      <c r="A24" s="24" t="s">
        <v>38</v>
      </c>
      <c r="B24" s="30" t="s">
        <v>30</v>
      </c>
      <c r="C24" s="26">
        <f>I24/100</f>
      </c>
      <c r="D24" s="27">
        <f>H24/10</f>
      </c>
      <c r="E24" s="28">
        <v>0</v>
      </c>
      <c r="F24" s="29">
        <f>G24*$G$8</f>
      </c>
      <c r="G24" s="23">
        <v>151667</v>
      </c>
      <c r="H24" s="23">
        <v>0</v>
      </c>
      <c r="I24" s="23">
        <v>0</v>
      </c>
    </row>
    <row r="25" spans="1:9" ht="24.75" customHeight="1">
      <c r="A25" s="31" t="s">
        <v>39</v>
      </c>
      <c r="B25" s="30" t="s">
        <v>30</v>
      </c>
      <c r="C25" s="26">
        <f>I25/100</f>
      </c>
      <c r="D25" s="27">
        <f>H25/10</f>
      </c>
      <c r="E25" s="28">
        <v>0</v>
      </c>
      <c r="F25" s="29">
        <f>G25*$G$8</f>
      </c>
      <c r="G25" s="23">
        <v>133339</v>
      </c>
      <c r="H25" s="23">
        <v>0</v>
      </c>
      <c r="I25" s="23">
        <v>0</v>
      </c>
    </row>
    <row r="26" spans="1:6" ht="24.75" customHeight="1">
      <c r="A26" s="32">
        <v>2024</v>
      </c>
      <c r="B26" s="33">
        <f>SUM(B9:B25)</f>
      </c>
      <c r="C26" s="33">
        <f>SUM(C9:C25)</f>
      </c>
      <c r="D26" s="33">
        <f>SUM(D9:D25)</f>
      </c>
      <c r="E26" s="34">
        <f>(D26*10)/C26</f>
        <v>117.9564756</v>
      </c>
      <c r="F26" s="33">
        <f>SUM(F9:F25)</f>
        <v>537.27076</v>
      </c>
    </row>
    <row r="27" spans="1:6" ht="24.75" customHeight="1">
      <c r="A27" s="32">
        <f>A26-1</f>
      </c>
      <c r="B27" s="35">
        <v>113.35</v>
      </c>
      <c r="C27" s="35">
        <v>31.660000000000004</v>
      </c>
      <c r="D27" s="35">
        <v>408.19100000000003</v>
      </c>
      <c r="E27" s="36">
        <v>119.11735863559876</v>
      </c>
      <c r="F27" s="37">
        <v>749.09572825285227</v>
      </c>
    </row>
    <row r="28" spans="1:6" ht="24.75" customHeight="1">
      <c r="A28" s="32">
        <f>A27-1</f>
      </c>
      <c r="B28" s="38">
        <v>124.87</v>
      </c>
      <c r="C28" s="38">
        <v>22.08</v>
      </c>
      <c r="D28" s="38">
        <v>278.00700000000001</v>
      </c>
      <c r="E28" s="39">
        <v>125.90896739130436</v>
      </c>
      <c r="F28" s="40">
        <v>737.99719887531114</v>
      </c>
    </row>
    <row r="29" spans="1:6" ht="24.75" customHeight="1">
      <c r="A29" s="32">
        <f>A28-1</f>
      </c>
      <c r="B29" s="38">
        <v>127.92</v>
      </c>
      <c r="C29" s="38">
        <v>24.80</v>
      </c>
      <c r="D29" s="38">
        <v>321.99999999999994</v>
      </c>
      <c r="E29" s="39">
        <v>129.83870967741933</v>
      </c>
      <c r="F29" s="40">
        <v>731.5640209485</v>
      </c>
    </row>
    <row r="30" spans="1:6" ht="24.75" customHeight="1">
      <c r="A30" s="32">
        <f>A29-1</f>
      </c>
      <c r="B30" s="38">
        <v>124.55</v>
      </c>
      <c r="C30" s="38">
        <v>56.54</v>
      </c>
      <c r="D30" s="38">
        <v>712</v>
      </c>
      <c r="E30" s="39">
        <v>125.9285461620092</v>
      </c>
      <c r="F30" s="40">
        <v>663</v>
      </c>
    </row>
    <row r="31" spans="1:6" ht="15.75" customHeight="1">
      <c r="A31" s="41"/>
      <c r="B31" s="42"/>
      <c r="C31" s="42"/>
      <c r="D31" s="42"/>
      <c r="E31" s="43"/>
      <c r="F31" s="44"/>
    </row>
    <row r="32" spans="1:6" ht="15.75" customHeight="1">
      <c r="A32" s="24"/>
      <c r="B32" s="27"/>
      <c r="C32" s="27"/>
      <c r="D32" s="27"/>
      <c r="E32" s="45"/>
      <c r="F32" s="46"/>
    </row>
    <row r="33" spans="1:6" ht="15.75" customHeight="1" thickBot="1">
      <c r="A33" s="47"/>
      <c r="B33" s="48"/>
      <c r="C33" s="48"/>
      <c r="D33" s="48"/>
      <c r="E33" s="49"/>
      <c r="F33" s="50"/>
    </row>
  </sheetData>
  <mergeCells count="4">
    <mergeCell ref="A1:F1"/>
    <mergeCell ref="A2:F2"/>
    <mergeCell ref="A3:F3"/>
    <mergeCell ref="A5:A7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