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<sst xmlns="http://schemas.openxmlformats.org/spreadsheetml/2006/main" count="30" uniqueCount="30">
  <si>
    <t>Tabel</t>
  </si>
  <si>
    <t>Banyaknya Produksi Daging Ternak Unggas</t>
  </si>
  <si>
    <t>Di Kabupaten Brebes Tahun 2024</t>
  </si>
  <si>
    <t>Kecamatan</t>
  </si>
  <si>
    <t>Produksi Daging (Kg)</t>
  </si>
  <si>
    <t>Ayam Ras</t>
  </si>
  <si>
    <t>Ayam Kampung</t>
  </si>
  <si>
    <t>Itik</t>
  </si>
  <si>
    <t>(1)</t>
  </si>
  <si>
    <t>(2)</t>
  </si>
  <si>
    <t>(3)</t>
  </si>
  <si>
    <t>(4)</t>
  </si>
  <si>
    <t>01. S A L E 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</si>
  <si>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</si>
  <si>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</si>
  <si>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</si>
  <si>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</si>
  <si>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</si>
  <si>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</si>
  <si>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</si>
  <si>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</si>
  <si>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</si>
  <si>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</si>
  <si>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</si>
  <si>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</si>
  <si>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</si>
  <si>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</si>
  <si>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</si>
  <si>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</si>
  <si>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: Dinas Peternakan dan Kesehatan Hewan Kab.Brebes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</si>
</sst>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8"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7" fillId="0" borderId="0" xfId="0" applyFont="1" applyAlignment="1">
      <alignment/>
    </xf>
    <xf numFmtId="0" fontId="6" fillId="0" borderId="0" xfId="0" applyFont="1" applyAlignment="1">
      <alignment horizontal="center"/>
    </xf>
    <xf numFmtId="0" fontId="3" fillId="0" borderId="0" xfId="0" applyFont="1"/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49" fontId="6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 wrapText="1"/>
    </xf>
    <xf numFmtId="49" fontId="6" fillId="0" borderId="6" xfId="0" applyNumberFormat="1" applyFont="1" applyBorder="1" applyAlignment="1">
      <alignment horizontal="center" vertical="top" wrapText="1"/>
    </xf>
    <xf numFmtId="0" fontId="3" fillId="0" borderId="6" xfId="0" applyFont="1" applyBorder="1"/>
    <xf numFmtId="177" fontId="3" fillId="0" borderId="6" xfId="0" applyNumberFormat="1" applyFont="1" applyBorder="1" applyAlignment="1">
      <alignment horizontal="right"/>
    </xf>
    <xf numFmtId="177" fontId="4" fillId="0" borderId="6" xfId="0" applyNumberFormat="1" applyFont="1" applyBorder="1" applyAlignment="1">
      <alignment horizontal="right" wrapText="1"/>
    </xf>
    <xf numFmtId="177" fontId="4" fillId="0" borderId="6" xfId="0" applyNumberFormat="1" applyFont="1" applyBorder="1" applyAlignment="1">
      <alignment horizontal="right"/>
    </xf>
    <xf numFmtId="177" fontId="5" fillId="0" borderId="0" xfId="0" applyNumberFormat="1" applyFont="1"/>
    <xf numFmtId="0" fontId="4" fillId="0" borderId="6" xfId="0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9a586dc-0dd9-4d91-a6e9-2dbcbd8dfdb0}">
  <dimension ref="A1:G31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4" spans="1:1" ht="15">
      <c r="A4" s="3"/>
    </row>
    <row r="5" spans="1:4" ht="18.75" customHeight="1">
      <c r="A5" s="4" t="s">
        <v>3</v>
      </c>
      <c r="B5" s="5" t="s">
        <v>4</v>
      </c>
      <c r="C5" s="6"/>
      <c r="D5" s="7"/>
    </row>
    <row r="6" spans="1:4" ht="57" customHeight="1">
      <c r="A6" s="8"/>
      <c r="B6" s="9" t="s">
        <v>5</v>
      </c>
      <c r="C6" s="9" t="s">
        <v>6</v>
      </c>
      <c r="D6" s="9" t="s">
        <v>7</v>
      </c>
    </row>
    <row r="7" spans="1:4" ht="18.75" customHeight="1">
      <c r="A7" s="10" t="s">
        <v>8</v>
      </c>
      <c r="B7" s="11" t="s">
        <v>9</v>
      </c>
      <c r="C7" s="11" t="s">
        <v>10</v>
      </c>
      <c r="D7" s="12" t="s">
        <v>11</v>
      </c>
    </row>
    <row r="8" spans="1:4" ht="18.75" customHeight="1">
      <c r="A8" s="13" t="s">
        <v>12</v>
      </c>
      <c r="B8" s="14">
        <f>140344-17315</f>
        <v>123029</v>
      </c>
      <c r="C8" s="15">
        <f>64425+1592</f>
        <v>66017</v>
      </c>
      <c r="D8" s="15">
        <f>11781-648</f>
        <v>11133</v>
      </c>
    </row>
    <row r="9" spans="1:4" ht="18.75" customHeight="1">
      <c r="A9" s="13" t="s">
        <v>13</v>
      </c>
      <c r="B9" s="14">
        <f>414804-17315</f>
        <v>397489</v>
      </c>
      <c r="C9" s="15">
        <f>90613+1592</f>
        <v>92205</v>
      </c>
      <c r="D9" s="15">
        <v>0</v>
      </c>
    </row>
    <row r="10" spans="1:4" ht="18.75" customHeight="1">
      <c r="A10" s="13" t="s">
        <v>14</v>
      </c>
      <c r="B10" s="16">
        <f>482670-17315</f>
        <v>465355</v>
      </c>
      <c r="C10" s="15">
        <f>49544+1592</f>
        <v>51136</v>
      </c>
      <c r="D10" s="15">
        <f>11741-650</f>
        <v>11091</v>
      </c>
    </row>
    <row r="11" spans="1:5" ht="18.75" customHeight="1">
      <c r="A11" s="13" t="s">
        <v>15</v>
      </c>
      <c r="B11" s="16">
        <f>371562-17315</f>
        <v>354247</v>
      </c>
      <c r="C11" s="15">
        <f>36523+1592</f>
        <v>38115</v>
      </c>
      <c r="D11" s="15">
        <f>9654-650</f>
        <v>9004</v>
      </c>
      <c r="E11" s="17"/>
    </row>
    <row r="12" spans="1:5" ht="18.75" customHeight="1">
      <c r="A12" s="13" t="s">
        <v>16</v>
      </c>
      <c r="B12" s="16">
        <f>271454-17315</f>
        <v>254139</v>
      </c>
      <c r="C12" s="15">
        <f>36629+1592</f>
        <v>38221</v>
      </c>
      <c r="D12" s="15">
        <f>7150-650</f>
        <v>6500</v>
      </c>
      <c r="E12" s="17"/>
    </row>
    <row r="13" spans="1:5" ht="18.75" customHeight="1">
      <c r="A13" s="13" t="s">
        <v>17</v>
      </c>
      <c r="B13" s="16">
        <f>430653-17315</f>
        <v>413338</v>
      </c>
      <c r="C13" s="15">
        <f>45261+1592</f>
        <v>46853</v>
      </c>
      <c r="D13" s="15">
        <v>0</v>
      </c>
      <c r="E13" s="17"/>
    </row>
    <row r="14" spans="1:5" ht="18.75" customHeight="1">
      <c r="A14" s="13" t="s">
        <v>18</v>
      </c>
      <c r="B14" s="16">
        <f>331561-17315</f>
        <v>314246</v>
      </c>
      <c r="C14" s="15">
        <f>57637+1592</f>
        <v>59229</v>
      </c>
      <c r="D14" s="15">
        <f>12560-650</f>
        <v>11910</v>
      </c>
      <c r="E14" s="17"/>
    </row>
    <row r="15" spans="1:5" ht="18.75" customHeight="1">
      <c r="A15" s="13" t="s">
        <v>19</v>
      </c>
      <c r="B15" s="16">
        <f>201820-17315</f>
        <v>184505</v>
      </c>
      <c r="C15" s="15">
        <f>26645+1592</f>
        <v>28237</v>
      </c>
      <c r="D15" s="15">
        <v>0</v>
      </c>
      <c r="E15" s="17"/>
    </row>
    <row r="16" spans="1:5" ht="18.75" customHeight="1">
      <c r="A16" s="13" t="s">
        <v>20</v>
      </c>
      <c r="B16" s="16">
        <f>161854-17315</f>
        <v>144539</v>
      </c>
      <c r="C16" s="15">
        <f>36642+1592</f>
        <v>38234</v>
      </c>
      <c r="D16" s="15">
        <v>0</v>
      </c>
      <c r="E16" s="17"/>
    </row>
    <row r="17" spans="1:5" ht="18.75" customHeight="1">
      <c r="A17" s="13" t="s">
        <v>21</v>
      </c>
      <c r="B17" s="16">
        <f>873924-17315</f>
        <v>856609</v>
      </c>
      <c r="C17" s="15">
        <f>36117+1592</f>
        <v>37709</v>
      </c>
      <c r="D17" s="15">
        <f>14971-650</f>
        <v>14321</v>
      </c>
      <c r="E17" s="17"/>
    </row>
    <row r="18" spans="1:5" ht="18.75" customHeight="1">
      <c r="A18" s="13" t="s">
        <v>22</v>
      </c>
      <c r="B18" s="16">
        <f>603517-17315</f>
        <v>586202</v>
      </c>
      <c r="C18" s="15">
        <f>26337+1592</f>
        <v>27929</v>
      </c>
      <c r="D18" s="15">
        <f>11153-650</f>
        <v>10503</v>
      </c>
      <c r="E18" s="17"/>
    </row>
    <row r="19" spans="1:5" ht="18.75" customHeight="1">
      <c r="A19" s="13" t="s">
        <v>23</v>
      </c>
      <c r="B19" s="16">
        <f>148331-17315</f>
        <v>131016</v>
      </c>
      <c r="C19" s="15">
        <f>25909+1592</f>
        <v>27501</v>
      </c>
      <c r="D19" s="15">
        <f>13302-650</f>
        <v>12652</v>
      </c>
      <c r="E19" s="17"/>
    </row>
    <row r="20" spans="1:5" ht="18.75" customHeight="1">
      <c r="A20" s="13" t="s">
        <v>24</v>
      </c>
      <c r="B20" s="16">
        <f>276014-17315</f>
        <v>258699</v>
      </c>
      <c r="C20" s="15">
        <f>25248+1592</f>
        <v>26840</v>
      </c>
      <c r="D20" s="15">
        <f>11740-650</f>
        <v>11090</v>
      </c>
      <c r="E20" s="17"/>
    </row>
    <row r="21" spans="1:5" ht="18.75" customHeight="1">
      <c r="A21" s="13" t="s">
        <v>25</v>
      </c>
      <c r="B21" s="16">
        <f>162820-17315</f>
        <v>145505</v>
      </c>
      <c r="C21" s="15">
        <f>47633+1592</f>
        <v>49225</v>
      </c>
      <c r="D21" s="15">
        <f>6255-650</f>
        <v>5605</v>
      </c>
      <c r="E21" s="17"/>
    </row>
    <row r="22" spans="1:5" ht="18.75" customHeight="1">
      <c r="A22" s="13" t="s">
        <v>26</v>
      </c>
      <c r="B22" s="16">
        <f>165434-17312</f>
        <v>148122</v>
      </c>
      <c r="C22" s="15">
        <f>59501+1592</f>
        <v>61093</v>
      </c>
      <c r="D22" s="15">
        <f>6899-650</f>
        <v>6249</v>
      </c>
      <c r="E22" s="17"/>
    </row>
    <row r="23" spans="1:5" ht="18.75" customHeight="1">
      <c r="A23" s="13" t="s">
        <v>27</v>
      </c>
      <c r="B23" s="16">
        <f>811672-17315</f>
        <v>794357</v>
      </c>
      <c r="C23" s="15">
        <f>27290+1593</f>
        <v>28883</v>
      </c>
      <c r="D23" s="15">
        <f>6908-650</f>
        <v>6258</v>
      </c>
      <c r="E23" s="17"/>
    </row>
    <row r="24" spans="1:5" ht="18.75" customHeight="1">
      <c r="A24" s="13" t="s">
        <v>28</v>
      </c>
      <c r="B24" s="16">
        <f>138924-17315</f>
        <v>121609</v>
      </c>
      <c r="C24" s="15">
        <f>42417+1592</f>
        <v>44009</v>
      </c>
      <c r="D24" s="15">
        <f>18877-650</f>
        <v>18227</v>
      </c>
      <c r="E24" s="17"/>
    </row>
    <row r="25" spans="1:7" ht="18.75" customHeight="1">
      <c r="A25" s="18">
        <v>2024</v>
      </c>
      <c r="B25" s="14">
        <f>SUM(B8:B24)</f>
      </c>
      <c r="C25" s="14">
        <f>SUM(C8:C24)</f>
      </c>
      <c r="D25" s="19">
        <f>SUM(D8:D24)</f>
      </c>
      <c r="E25" s="17"/>
      <c r="F25" s="17"/>
      <c r="G25" s="17"/>
    </row>
    <row r="26" spans="1:6" ht="18.75" customHeight="1">
      <c r="A26" s="18">
        <f>A25-1</f>
      </c>
      <c r="B26" s="15">
        <v>5987358</v>
      </c>
      <c r="C26" s="15">
        <v>734371.99999999988</v>
      </c>
      <c r="D26" s="15">
        <v>142990</v>
      </c>
      <c r="E26" s="17"/>
      <c r="F26" s="17"/>
    </row>
    <row r="27" spans="1:5" ht="18.75" customHeight="1">
      <c r="A27" s="18">
        <f>A26-1</f>
      </c>
      <c r="B27" s="15">
        <v>9692756.25</v>
      </c>
      <c r="C27" s="15">
        <v>1105802</v>
      </c>
      <c r="D27" s="15">
        <v>228444</v>
      </c>
      <c r="E27" s="17"/>
    </row>
    <row r="28" spans="1:4" ht="18.75" customHeight="1">
      <c r="A28" s="18">
        <f>A27-1</f>
      </c>
      <c r="B28" s="15">
        <v>7222025</v>
      </c>
      <c r="C28" s="15">
        <v>2455346</v>
      </c>
      <c r="D28" s="15">
        <v>256505</v>
      </c>
    </row>
    <row r="29" spans="1:4" ht="18.75" customHeight="1">
      <c r="A29" s="18">
        <f>A28-1</f>
      </c>
      <c r="B29" s="14">
        <v>6471238</v>
      </c>
      <c r="C29" s="19">
        <v>2612059</v>
      </c>
      <c r="D29" s="19">
        <v>272878</v>
      </c>
    </row>
    <row r="30" spans="1:4" ht="15.75" customHeight="1">
      <c r="A30" s="20"/>
      <c r="B30" s="20"/>
      <c r="C30" s="20"/>
      <c r="D30" s="20"/>
    </row>
    <row r="31" spans="1:4" ht="15.75" customHeight="1">
      <c r="A31" s="21" t="s">
        <v>29</v>
      </c>
      <c r="B31" s="22"/>
      <c r="C31" s="22"/>
      <c r="D31" s="22"/>
    </row>
  </sheetData>
  <mergeCells count="5">
    <mergeCell ref="A1:D1"/>
    <mergeCell ref="A2:D2"/>
    <mergeCell ref="A3:D3"/>
    <mergeCell ref="A5:A6"/>
    <mergeCell ref="B5:D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