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<sst xmlns="http://schemas.openxmlformats.org/spreadsheetml/2006/main" count="30" uniqueCount="30">
  <si>
    <t xml:space="preserve">Tabel </t>
  </si>
  <si>
    <t>Banyaknya Realisasi Produksi, Ketersediaan dan Kebutuhan Pangan</t>
  </si>
  <si>
    <t>Komoditas Kacang Hijau Menurut Bulan</t>
  </si>
  <si>
    <t>di Kabupaten Brebes Tahun 2024</t>
  </si>
  <si>
    <t>Bulan</t>
  </si>
  <si>
    <t>Luas Panen (Ha)</t>
  </si>
  <si>
    <t>Produksi (Ton)</t>
  </si>
  <si>
    <t>Ketersediaan (Ton)</t>
  </si>
  <si>
    <t>Kebutuhan (Ton)</t>
  </si>
  <si>
    <t>Perimbangan (+/-) (Ton)</t>
  </si>
  <si>
    <t>Stok Komulatif (Ton)</t>
  </si>
  <si>
    <t>(1)</t>
  </si>
  <si>
    <t>(2)</t>
  </si>
  <si>
    <t>(3)</t>
  </si>
  <si>
    <t>(4)</t>
  </si>
  <si>
    <t>(5)</t>
  </si>
  <si>
    <t>(6)</t>
  </si>
  <si>
    <t>(7)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</si>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</sst>
</file>

<file path=xl/styles.xml><?xml version="1.0" encoding="utf-8"?>
<styleSheet xmlns="http://schemas.openxmlformats.org/spreadsheetml/2006/main">
  <numFmts count="2">
    <numFmt numFmtId="177" formatCode="_(* #,##0.00_);_(* \(#,##0.00\);_(* &quot;-&quot;_);_(@_)"/>
    <numFmt numFmtId="178" formatCode="_(* #,##0_);_(* \(#,##0\);_(* &quot;-&quot;??_);_(@_)"/>
  </numFmts>
  <fonts count="11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1">
    <xf numFmtId="0" fontId="0" fillId="0" borderId="0" xfId="0"/>
    <xf numFmtId="0" fontId="9" fillId="0" borderId="0" xfId="0" applyFont="1" applyAlignment="1">
      <alignment/>
    </xf>
    <xf numFmtId="0" fontId="4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4" fillId="2" borderId="1" xfId="0" applyFont="1" applyBorder="1" applyAlignment="1">
      <alignment horizontal="center" vertical="center" wrapText="1"/>
    </xf>
    <xf numFmtId="0" fontId="4" fillId="2" borderId="1" xfId="0" applyFont="1" applyBorder="1" applyAlignment="1">
      <alignment horizontal="center" wrapText="1"/>
    </xf>
    <xf numFmtId="0" fontId="8" fillId="0" borderId="0" xfId="0" applyFont="1"/>
    <xf numFmtId="0" fontId="9" fillId="0" borderId="2" xfId="0" applyFont="1" applyBorder="1"/>
    <xf numFmtId="0" fontId="9" fillId="0" borderId="3" xfId="0" applyFont="1" applyBorder="1"/>
    <xf numFmtId="0" fontId="4" fillId="2" borderId="4" xfId="0" applyFont="1" applyBorder="1" applyAlignment="1" quotePrefix="1">
      <alignment horizontal="center"/>
    </xf>
    <xf numFmtId="0" fontId="5" fillId="0" borderId="0" xfId="0" applyFont="1"/>
    <xf numFmtId="177" fontId="5" fillId="0" borderId="0" xfId="0" applyNumberFormat="1" applyFont="1"/>
    <xf numFmtId="0" fontId="4" fillId="0" borderId="4" xfId="0" applyFont="1" applyBorder="1"/>
    <xf numFmtId="0" fontId="8" fillId="0" borderId="4" xfId="0" applyFont="1" applyBorder="1"/>
    <xf numFmtId="178" fontId="8" fillId="0" borderId="4" xfId="0" applyNumberFormat="1" applyFont="1" applyBorder="1"/>
    <xf numFmtId="177" fontId="7" fillId="0" borderId="4" xfId="0" applyNumberFormat="1" applyFont="1" applyBorder="1"/>
    <xf numFmtId="177" fontId="7" fillId="0" borderId="5" xfId="0" applyNumberFormat="1" applyFont="1" applyBorder="1"/>
    <xf numFmtId="4" fontId="6" fillId="0" borderId="4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 wrapText="1"/>
    </xf>
    <xf numFmtId="2" fontId="5" fillId="0" borderId="0" xfId="0" applyNumberFormat="1" applyFont="1"/>
    <xf numFmtId="0" fontId="4" fillId="0" borderId="4" xfId="0" applyFont="1" applyBorder="1" applyAlignment="1">
      <alignment horizontal="right"/>
    </xf>
    <xf numFmtId="4" fontId="4" fillId="0" borderId="4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wrapText="1"/>
    </xf>
    <xf numFmtId="4" fontId="2" fillId="0" borderId="0" xfId="0" applyNumberFormat="1" applyFont="1"/>
    <xf numFmtId="177" fontId="4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4" fillId="2" borderId="4" xfId="0" applyFont="1" applyBorder="1" applyAlignment="1">
      <alignment horizontal="right"/>
    </xf>
    <xf numFmtId="4" fontId="4" fillId="2" borderId="4" xfId="0" applyNumberFormat="1" applyFont="1" applyBorder="1" applyAlignment="1">
      <alignment horizontal="right"/>
    </xf>
    <xf numFmtId="177" fontId="4" fillId="2" borderId="4" xfId="0" applyNumberFormat="1" applyFont="1" applyBorder="1" applyAlignment="1">
      <alignment horizontal="right"/>
    </xf>
    <xf numFmtId="4" fontId="4" fillId="2" borderId="4" xfId="0" applyNumberFormat="1" applyFont="1" applyBorder="1" applyAlignment="1">
      <alignment horizontal="right" wrapText="1"/>
    </xf>
    <xf numFmtId="4" fontId="2" fillId="2" borderId="4" xfId="0" applyNumberFormat="1" applyFont="1" applyBorder="1"/>
    <xf numFmtId="177" fontId="2" fillId="2" borderId="4" xfId="0" applyNumberFormat="1" applyFont="1" applyBorder="1"/>
    <xf numFmtId="177" fontId="3" fillId="2" borderId="4" xfId="0" applyNumberFormat="1" applyFont="1" applyBorder="1"/>
    <xf numFmtId="177" fontId="2" fillId="2" borderId="5" xfId="0" applyNumberFormat="1" applyFont="1" applyBorder="1"/>
    <xf numFmtId="0" fontId="2" fillId="0" borderId="4" xfId="0" applyFont="1" applyBorder="1" applyAlignment="1">
      <alignment horizontal="right"/>
    </xf>
    <xf numFmtId="4" fontId="2" fillId="0" borderId="4" xfId="0" applyNumberFormat="1" applyFont="1" applyBorder="1"/>
    <xf numFmtId="177" fontId="2" fillId="0" borderId="4" xfId="0" applyNumberFormat="1" applyFont="1" applyBorder="1"/>
    <xf numFmtId="177" fontId="3" fillId="0" borderId="4" xfId="0" applyNumberFormat="1" applyFont="1" applyBorder="1"/>
    <xf numFmtId="177" fontId="2" fillId="0" borderId="5" xfId="0" applyNumberFormat="1" applyFont="1" applyBorder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1db182c-dd57-40f4-9ba4-187e2d85b374}">
  <dimension ref="A1:L29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4" spans="1:1" ht="15">
      <c r="A4" s="2" t="s">
        <v>3</v>
      </c>
    </row>
    <row r="5" spans="1:8" ht="15">
      <c r="A5" s="3"/>
      <c r="B5" s="3"/>
      <c r="C5" s="3"/>
      <c r="D5" s="3"/>
      <c r="E5" s="3"/>
      <c r="F5" s="3"/>
      <c r="G5" s="3"/>
      <c r="H5" s="4"/>
    </row>
    <row r="6" spans="1:8" ht="1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/>
    </row>
    <row r="7" spans="1:7" ht="15">
      <c r="A7" s="8"/>
      <c r="B7" s="8"/>
      <c r="C7" s="8"/>
      <c r="D7" s="8"/>
      <c r="E7" s="8"/>
      <c r="F7" s="8"/>
      <c r="G7" s="8"/>
    </row>
    <row r="8" spans="1:7" ht="15">
      <c r="A8" s="9"/>
      <c r="B8" s="9"/>
      <c r="C8" s="9"/>
      <c r="D8" s="9"/>
      <c r="E8" s="9"/>
      <c r="F8" s="9"/>
      <c r="G8" s="9"/>
    </row>
    <row r="9" spans="1:12" ht="15">
      <c r="A9" s="10" t="s">
        <v>11</v>
      </c>
      <c r="B9" s="10" t="s">
        <v>12</v>
      </c>
      <c r="C9" s="10" t="s">
        <v>13</v>
      </c>
      <c r="D9" s="10" t="s">
        <v>14</v>
      </c>
      <c r="E9" s="10" t="s">
        <v>15</v>
      </c>
      <c r="F9" s="10" t="s">
        <v>16</v>
      </c>
      <c r="G9" s="10" t="s">
        <v>17</v>
      </c>
      <c r="I9" s="11">
        <f>0.006752/1000</f>
        <v>6.7519999999999999E-06</v>
      </c>
      <c r="L9" s="12"/>
    </row>
    <row r="10" spans="1:12" ht="15">
      <c r="A10" s="13" t="s">
        <v>18</v>
      </c>
      <c r="B10" s="14">
        <v>0</v>
      </c>
      <c r="C10" s="15">
        <v>0</v>
      </c>
      <c r="D10" s="16">
        <f>C10*0.95</f>
      </c>
      <c r="E10" s="17">
        <f>$I$9*$I$10</f>
      </c>
      <c r="F10" s="18">
        <f>D10-E10</f>
      </c>
      <c r="G10" s="19">
        <f>F10</f>
        <v>-13.95250835</v>
      </c>
      <c r="I10" s="11">
        <v>2066426</v>
      </c>
      <c r="L10" s="20"/>
    </row>
    <row r="11" spans="1:7" ht="15">
      <c r="A11" s="13" t="s">
        <v>19</v>
      </c>
      <c r="B11" s="14">
        <v>15</v>
      </c>
      <c r="C11" s="15">
        <v>18</v>
      </c>
      <c r="D11" s="16">
        <f>C11*0.95</f>
      </c>
      <c r="E11" s="17">
        <f>$I$9*$I$10</f>
      </c>
      <c r="F11" s="18">
        <f>D11-E11</f>
      </c>
      <c r="G11" s="19">
        <f>G10+F11</f>
      </c>
    </row>
    <row r="12" spans="1:7" ht="15">
      <c r="A12" s="13" t="s">
        <v>20</v>
      </c>
      <c r="B12" s="14">
        <v>0</v>
      </c>
      <c r="C12" s="15">
        <v>0</v>
      </c>
      <c r="D12" s="16">
        <f>C12*0.95</f>
      </c>
      <c r="E12" s="17">
        <f>$I$9*$I$10</f>
      </c>
      <c r="F12" s="18">
        <f>D12-E12</f>
      </c>
      <c r="G12" s="19">
        <f>G11+F12</f>
      </c>
    </row>
    <row r="13" spans="1:7" ht="15">
      <c r="A13" s="13" t="s">
        <v>21</v>
      </c>
      <c r="B13" s="14">
        <v>0</v>
      </c>
      <c r="C13" s="15">
        <v>0</v>
      </c>
      <c r="D13" s="16">
        <f>C13*0.95</f>
      </c>
      <c r="E13" s="17">
        <f>$I$9*$I$10</f>
      </c>
      <c r="F13" s="18">
        <f>D13-E13</f>
      </c>
      <c r="G13" s="19">
        <f>G12+F13</f>
      </c>
    </row>
    <row r="14" spans="1:7" ht="15">
      <c r="A14" s="13" t="s">
        <v>22</v>
      </c>
      <c r="B14" s="14">
        <v>0</v>
      </c>
      <c r="C14" s="15">
        <v>0</v>
      </c>
      <c r="D14" s="16">
        <f>C14*0.95</f>
      </c>
      <c r="E14" s="17">
        <f>$I$9*$I$10</f>
      </c>
      <c r="F14" s="18">
        <f>D14-E14</f>
      </c>
      <c r="G14" s="19">
        <f>G13+F14</f>
      </c>
    </row>
    <row r="15" spans="1:7" ht="15">
      <c r="A15" s="13" t="s">
        <v>23</v>
      </c>
      <c r="B15" s="14">
        <v>131</v>
      </c>
      <c r="C15" s="15">
        <v>131.34</v>
      </c>
      <c r="D15" s="16">
        <f>C15*0.95</f>
      </c>
      <c r="E15" s="17">
        <f>$I$9*$I$10</f>
      </c>
      <c r="F15" s="18">
        <f>D15-E15</f>
      </c>
      <c r="G15" s="19">
        <f>G14+F15</f>
      </c>
    </row>
    <row r="16" spans="1:7" ht="15">
      <c r="A16" s="13" t="s">
        <v>24</v>
      </c>
      <c r="B16" s="14">
        <v>24</v>
      </c>
      <c r="C16" s="15">
        <v>24.82</v>
      </c>
      <c r="D16" s="16">
        <f>C16*0.95</f>
      </c>
      <c r="E16" s="17">
        <f>$I$9*$I$10</f>
      </c>
      <c r="F16" s="18">
        <f>D16-E16</f>
      </c>
      <c r="G16" s="19">
        <f>G15+F16</f>
      </c>
    </row>
    <row r="17" spans="1:7" ht="15">
      <c r="A17" s="13" t="s">
        <v>25</v>
      </c>
      <c r="B17" s="14">
        <v>0</v>
      </c>
      <c r="C17" s="15">
        <v>0</v>
      </c>
      <c r="D17" s="16">
        <f>C17*0.95</f>
      </c>
      <c r="E17" s="17">
        <f>$I$9*$I$10</f>
      </c>
      <c r="F17" s="18">
        <f>D17-E17</f>
      </c>
      <c r="G17" s="19">
        <f>G16+F17</f>
      </c>
    </row>
    <row r="18" spans="1:11" ht="15">
      <c r="A18" s="13" t="s">
        <v>26</v>
      </c>
      <c r="B18" s="14">
        <v>831</v>
      </c>
      <c r="C18" s="15">
        <v>985.25</v>
      </c>
      <c r="D18" s="16">
        <f>C18*0.95</f>
      </c>
      <c r="E18" s="17">
        <f>$I$9*$I$10</f>
      </c>
      <c r="F18" s="18">
        <f>D18-E18</f>
      </c>
      <c r="G18" s="19">
        <f>G17+F18</f>
      </c>
      <c r="K18" s="12"/>
    </row>
    <row r="19" spans="1:11" ht="15">
      <c r="A19" s="13" t="s">
        <v>27</v>
      </c>
      <c r="B19" s="14">
        <v>2317</v>
      </c>
      <c r="C19" s="15">
        <v>3208.46</v>
      </c>
      <c r="D19" s="16">
        <f>C19*0.95</f>
      </c>
      <c r="E19" s="17">
        <f>$I$9*$I$10</f>
      </c>
      <c r="F19" s="18">
        <f>D19-E19</f>
      </c>
      <c r="G19" s="19">
        <f>G18+F19</f>
      </c>
      <c r="K19" s="12"/>
    </row>
    <row r="20" spans="1:11" ht="15">
      <c r="A20" s="13" t="s">
        <v>28</v>
      </c>
      <c r="B20" s="14">
        <v>50</v>
      </c>
      <c r="C20" s="15">
        <v>64</v>
      </c>
      <c r="D20" s="16">
        <f>C20*0.95</f>
      </c>
      <c r="E20" s="17">
        <f>$I$9*$I$10</f>
      </c>
      <c r="F20" s="18">
        <f>D20-E20</f>
      </c>
      <c r="G20" s="19">
        <f>G19+F20</f>
      </c>
      <c r="K20" s="12"/>
    </row>
    <row r="21" spans="1:11" ht="15.75" customHeight="1">
      <c r="A21" s="13" t="s">
        <v>29</v>
      </c>
      <c r="B21" s="14">
        <v>15</v>
      </c>
      <c r="C21" s="15">
        <v>19.20</v>
      </c>
      <c r="D21" s="16">
        <f>C21*0.95</f>
      </c>
      <c r="E21" s="17">
        <f>$I$9*$I$10</f>
      </c>
      <c r="F21" s="18">
        <f>D21-E21</f>
      </c>
      <c r="G21" s="19">
        <f>G20+F21</f>
      </c>
      <c r="K21" s="12"/>
    </row>
    <row r="22" spans="1:11" ht="15.75" customHeight="1">
      <c r="A22" s="21">
        <v>2024</v>
      </c>
      <c r="B22" s="22">
        <f>SUM(B10:B21)</f>
      </c>
      <c r="C22" s="22">
        <f>SUM(C10:C21)</f>
      </c>
      <c r="D22" s="22">
        <f>SUM(D10:D21)</f>
      </c>
      <c r="E22" s="22">
        <f>SUM(E10:E21)</f>
      </c>
      <c r="F22" s="22">
        <f>SUM(F10:F21)</f>
      </c>
      <c r="G22" s="23">
        <f>G21</f>
        <v>4061.0864000000001</v>
      </c>
      <c r="K22" s="12"/>
    </row>
    <row r="23" spans="1:11" ht="15.75" customHeight="1">
      <c r="A23" s="21">
        <f>A22-1</f>
      </c>
      <c r="B23" s="24">
        <v>3151.3700000000003</v>
      </c>
      <c r="C23" s="25">
        <v>4123.7840000000006</v>
      </c>
      <c r="D23" s="25">
        <v>3917.5948000000008</v>
      </c>
      <c r="E23" s="25">
        <v>166.08</v>
      </c>
      <c r="F23" s="26">
        <v>3751.5148000000004</v>
      </c>
      <c r="G23" s="23">
        <v>3751.5148000000004</v>
      </c>
      <c r="K23" s="12"/>
    </row>
    <row r="24" spans="1:7" ht="15.75" customHeight="1">
      <c r="A24" s="27">
        <f>A23-1</f>
      </c>
      <c r="B24" s="28">
        <v>2937.70</v>
      </c>
      <c r="C24" s="29">
        <v>3458.8581199999999</v>
      </c>
      <c r="D24" s="29">
        <v>3285.9152139999997</v>
      </c>
      <c r="E24" s="29">
        <v>1837.5220499999998</v>
      </c>
      <c r="F24" s="28">
        <v>1448.3931640000001</v>
      </c>
      <c r="G24" s="30">
        <v>1448.3931640000001</v>
      </c>
    </row>
    <row r="25" spans="1:7" ht="15.75" customHeight="1">
      <c r="A25" s="27">
        <f>A24-1</f>
      </c>
      <c r="B25" s="31">
        <v>3340.70</v>
      </c>
      <c r="C25" s="32">
        <v>4436.4219999999996</v>
      </c>
      <c r="D25" s="32">
        <v>4199.5170652000006</v>
      </c>
      <c r="E25" s="32">
        <v>1823.899339898999</v>
      </c>
      <c r="F25" s="31">
        <v>2375.6177253010005</v>
      </c>
      <c r="G25" s="31">
        <v>2375.6177253010005</v>
      </c>
    </row>
    <row r="26" spans="1:7" ht="15.75" customHeight="1">
      <c r="A26" s="27">
        <f>A25-1</f>
      </c>
      <c r="B26" s="31">
        <v>3738.1000000000004</v>
      </c>
      <c r="C26" s="32">
        <v>4298.0048467600009</v>
      </c>
      <c r="D26" s="33">
        <v>3997.1445074868016</v>
      </c>
      <c r="E26" s="34">
        <v>363.47080000000005</v>
      </c>
      <c r="F26" s="31">
        <v>3633.6737074868015</v>
      </c>
      <c r="G26" s="31">
        <v>3633.6737074868015</v>
      </c>
    </row>
    <row r="27" spans="1:7" ht="15.75" customHeight="1">
      <c r="A27" s="35"/>
      <c r="B27" s="36"/>
      <c r="C27" s="37"/>
      <c r="D27" s="38"/>
      <c r="E27" s="39"/>
      <c r="F27" s="36"/>
      <c r="G27" s="36"/>
    </row>
    <row r="28" ht="15.75" customHeight="1"/>
    <row r="29" spans="1:1" ht="15.75" customHeight="1">
      <c r="A29" s="40"/>
    </row>
  </sheetData>
  <mergeCells count="12">
    <mergeCell ref="D6:D8"/>
    <mergeCell ref="E6:E8"/>
    <mergeCell ref="F6:F8"/>
    <mergeCell ref="G6:G8"/>
    <mergeCell ref="A1:H1"/>
    <mergeCell ref="A2:H2"/>
    <mergeCell ref="A3:H3"/>
    <mergeCell ref="A4:H4"/>
    <mergeCell ref="A6:A8"/>
    <mergeCell ref="B6:B8"/>
    <mergeCell ref="C6:C8"/>
    <mergeCell ref="A29:H2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