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73440984-1DB3-43DD-9CC8-65A683C0AD4C}" xr6:coauthVersionLast="47" xr6:coauthVersionMax="47" xr10:uidLastSave="{00000000-0000-0000-0000-000000000000}"/>
  <bookViews>
    <workbookView xWindow="-120" yWindow="-120" windowWidth="20640" windowHeight="11040" xr2:uid="{042371B2-F11B-4DAB-AEDE-3A798C878D44}"/>
  </bookViews>
  <sheets>
    <sheet name="Kartu Keluar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E6" i="1" s="1"/>
  <c r="K6" i="1"/>
  <c r="M6" i="1"/>
  <c r="O6" i="1"/>
  <c r="E7" i="1"/>
  <c r="H7" i="1"/>
  <c r="G7" i="1" s="1"/>
  <c r="K7" i="1"/>
  <c r="M7" i="1"/>
  <c r="E8" i="1"/>
  <c r="G8" i="1"/>
  <c r="H8" i="1"/>
  <c r="K8" i="1"/>
  <c r="M8" i="1"/>
  <c r="H9" i="1"/>
  <c r="I9" i="1" s="1"/>
  <c r="K9" i="1"/>
  <c r="M9" i="1"/>
  <c r="O9" i="1"/>
  <c r="H10" i="1"/>
  <c r="E10" i="1" s="1"/>
  <c r="K10" i="1"/>
  <c r="M10" i="1"/>
  <c r="O10" i="1"/>
  <c r="E11" i="1"/>
  <c r="H11" i="1"/>
  <c r="G11" i="1" s="1"/>
  <c r="K11" i="1"/>
  <c r="M11" i="1"/>
  <c r="E12" i="1"/>
  <c r="G12" i="1"/>
  <c r="H12" i="1"/>
  <c r="K12" i="1"/>
  <c r="M12" i="1"/>
  <c r="H13" i="1"/>
  <c r="I13" i="1" s="1"/>
  <c r="K13" i="1"/>
  <c r="M13" i="1"/>
  <c r="O13" i="1"/>
  <c r="H14" i="1"/>
  <c r="E14" i="1" s="1"/>
  <c r="K14" i="1"/>
  <c r="M14" i="1"/>
  <c r="O14" i="1"/>
  <c r="E15" i="1"/>
  <c r="H15" i="1"/>
  <c r="G15" i="1" s="1"/>
  <c r="K15" i="1"/>
  <c r="M15" i="1"/>
  <c r="E16" i="1"/>
  <c r="G16" i="1"/>
  <c r="H16" i="1"/>
  <c r="K16" i="1"/>
  <c r="M16" i="1"/>
  <c r="H17" i="1"/>
  <c r="I17" i="1" s="1"/>
  <c r="K17" i="1"/>
  <c r="M17" i="1"/>
  <c r="O17" i="1"/>
  <c r="H18" i="1"/>
  <c r="E18" i="1" s="1"/>
  <c r="K18" i="1"/>
  <c r="M18" i="1"/>
  <c r="O18" i="1"/>
  <c r="E19" i="1"/>
  <c r="H19" i="1"/>
  <c r="G19" i="1" s="1"/>
  <c r="K19" i="1"/>
  <c r="M19" i="1"/>
  <c r="E20" i="1"/>
  <c r="G20" i="1"/>
  <c r="H20" i="1"/>
  <c r="K20" i="1"/>
  <c r="M20" i="1"/>
  <c r="H21" i="1"/>
  <c r="I21" i="1" s="1"/>
  <c r="K21" i="1"/>
  <c r="M21" i="1"/>
  <c r="O21" i="1"/>
  <c r="H22" i="1"/>
  <c r="E22" i="1" s="1"/>
  <c r="K22" i="1"/>
  <c r="M22" i="1"/>
  <c r="O22" i="1"/>
  <c r="D23" i="1"/>
  <c r="E23" i="1" s="1"/>
  <c r="F23" i="1"/>
  <c r="H23" i="1"/>
  <c r="I15" i="1" s="1"/>
  <c r="J23" i="1"/>
  <c r="L23" i="1"/>
  <c r="M23" i="1"/>
  <c r="N23" i="1"/>
  <c r="O8" i="1" s="1"/>
  <c r="H24" i="1"/>
  <c r="G24" i="1" s="1"/>
  <c r="H25" i="1"/>
  <c r="E25" i="1" s="1"/>
  <c r="E26" i="1"/>
  <c r="H26" i="1"/>
  <c r="G26" i="1" s="1"/>
  <c r="L26" i="1"/>
  <c r="E27" i="1"/>
  <c r="G27" i="1"/>
  <c r="H27" i="1"/>
  <c r="L27" i="1"/>
  <c r="N27" i="1" s="1"/>
  <c r="K27" i="1" l="1"/>
  <c r="M27" i="1"/>
  <c r="M26" i="1"/>
  <c r="I18" i="1"/>
  <c r="I14" i="1"/>
  <c r="I6" i="1"/>
  <c r="G23" i="1"/>
  <c r="I19" i="1"/>
  <c r="G17" i="1"/>
  <c r="I11" i="1"/>
  <c r="G9" i="1"/>
  <c r="I7" i="1"/>
  <c r="N26" i="1"/>
  <c r="K26" i="1" s="1"/>
  <c r="G25" i="1"/>
  <c r="L24" i="1"/>
  <c r="E24" i="1"/>
  <c r="K23" i="1"/>
  <c r="G22" i="1"/>
  <c r="E21" i="1"/>
  <c r="I20" i="1"/>
  <c r="O19" i="1"/>
  <c r="G18" i="1"/>
  <c r="E17" i="1"/>
  <c r="I16" i="1"/>
  <c r="O15" i="1"/>
  <c r="G14" i="1"/>
  <c r="E13" i="1"/>
  <c r="I12" i="1"/>
  <c r="O11" i="1"/>
  <c r="G10" i="1"/>
  <c r="E9" i="1"/>
  <c r="I8" i="1"/>
  <c r="O7" i="1"/>
  <c r="G6" i="1"/>
  <c r="I22" i="1"/>
  <c r="I10" i="1"/>
  <c r="G21" i="1"/>
  <c r="G13" i="1"/>
  <c r="L25" i="1"/>
  <c r="O20" i="1"/>
  <c r="O16" i="1"/>
  <c r="O12" i="1"/>
  <c r="N25" i="1" l="1"/>
  <c r="K25" i="1" s="1"/>
  <c r="N24" i="1"/>
  <c r="K24" i="1" s="1"/>
  <c r="M24" i="1" l="1"/>
  <c r="M25" i="1"/>
</calcChain>
</file>

<file path=xl/sharedStrings.xml><?xml version="1.0" encoding="utf-8"?>
<sst xmlns="http://schemas.openxmlformats.org/spreadsheetml/2006/main" count="58" uniqueCount="46">
  <si>
    <t>BANJARHARJO</t>
  </si>
  <si>
    <t>17</t>
  </si>
  <si>
    <t>KETANGGUNGAN</t>
  </si>
  <si>
    <t>16</t>
  </si>
  <si>
    <t>LARANGAN</t>
  </si>
  <si>
    <t>15</t>
  </si>
  <si>
    <t>BULAKAMBA</t>
  </si>
  <si>
    <t>14</t>
  </si>
  <si>
    <t>TANJUNG</t>
  </si>
  <si>
    <t>13</t>
  </si>
  <si>
    <t>LOSARI</t>
  </si>
  <si>
    <t>12</t>
  </si>
  <si>
    <t>KERSANA</t>
  </si>
  <si>
    <t>11</t>
  </si>
  <si>
    <t>SONGGOM</t>
  </si>
  <si>
    <t>10</t>
  </si>
  <si>
    <t>BREBES</t>
  </si>
  <si>
    <t>9</t>
  </si>
  <si>
    <t>WANASARI</t>
  </si>
  <si>
    <t>8</t>
  </si>
  <si>
    <t>JATIBARANG</t>
  </si>
  <si>
    <t>7</t>
  </si>
  <si>
    <t>TONJONG</t>
  </si>
  <si>
    <t>6</t>
  </si>
  <si>
    <t>SIRAMPOG</t>
  </si>
  <si>
    <t>5</t>
  </si>
  <si>
    <t>PAGUYANGAN</t>
  </si>
  <si>
    <t>4</t>
  </si>
  <si>
    <t>BUMIAYU</t>
  </si>
  <si>
    <t>3</t>
  </si>
  <si>
    <t>BANTARKAWUNG</t>
  </si>
  <si>
    <t>2</t>
  </si>
  <si>
    <t>SALEM</t>
  </si>
  <si>
    <t>1</t>
  </si>
  <si>
    <t>%</t>
  </si>
  <si>
    <t>Kecamatan</t>
  </si>
  <si>
    <t>Jumlah</t>
  </si>
  <si>
    <t>Nama</t>
  </si>
  <si>
    <t>Belum Cetak</t>
  </si>
  <si>
    <t>Cetak</t>
  </si>
  <si>
    <t>Wanita</t>
  </si>
  <si>
    <t>Pria</t>
  </si>
  <si>
    <t>Jumlah Kepemilikan Kartu Keluarga</t>
  </si>
  <si>
    <t>Jumlah Kepala Keluarga</t>
  </si>
  <si>
    <t>No</t>
  </si>
  <si>
    <t>Laporan Jumlah Kepala Keluarga dan Kepemilikan Kartu Keluarga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</si>
</sst>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499984740745262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3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3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8" fillId="3" borderId="1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5" fillId="0" borderId="0" xfId="0" applyFont="1"/>
    <xf numFmtId="0" fontId="10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E38-7BAC-4779-9D98-CEA41FA1E7D6}">
  <dimension ref="A1:Y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1" width="4.42578125" customWidth="1"/>
    <col min="2" max="2" width="8.140625" hidden="1" customWidth="1"/>
    <col min="3" max="3" width="18.85546875" customWidth="1"/>
    <col min="4" max="4" width="9" customWidth="1"/>
    <col min="5" max="5" width="6.42578125" customWidth="1"/>
    <col min="6" max="6" width="9" customWidth="1"/>
    <col min="7" max="7" width="6.42578125" customWidth="1"/>
    <col min="8" max="8" width="12.5703125" customWidth="1"/>
    <col min="9" max="9" width="6.42578125" customWidth="1"/>
    <col min="10" max="10" width="9" customWidth="1"/>
    <col min="11" max="11" width="6.42578125" customWidth="1"/>
    <col min="12" max="12" width="9" customWidth="1"/>
    <col min="13" max="13" width="6.5703125" customWidth="1"/>
    <col min="14" max="14" width="12.5703125" customWidth="1"/>
    <col min="15" max="15" width="6.42578125" customWidth="1"/>
    <col min="16" max="25" width="9.140625" customWidth="1"/>
  </cols>
  <sheetData>
    <row r="1" spans="1:25" ht="27" customHeight="1" x14ac:dyDescent="0.25">
      <c r="A1" s="34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5">
      <c r="A2" s="3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2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25">
      <c r="A3" s="31" t="s">
        <v>44</v>
      </c>
      <c r="B3" s="30" t="s">
        <v>35</v>
      </c>
      <c r="C3" s="29"/>
      <c r="D3" s="28" t="s">
        <v>43</v>
      </c>
      <c r="E3" s="27"/>
      <c r="F3" s="27"/>
      <c r="G3" s="27"/>
      <c r="H3" s="27"/>
      <c r="I3" s="22"/>
      <c r="J3" s="28" t="s">
        <v>42</v>
      </c>
      <c r="K3" s="27"/>
      <c r="L3" s="27"/>
      <c r="M3" s="27"/>
      <c r="N3" s="27"/>
      <c r="O3" s="2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customHeight="1" x14ac:dyDescent="0.25">
      <c r="A4" s="26"/>
      <c r="B4" s="25"/>
      <c r="C4" s="24"/>
      <c r="D4" s="23" t="s">
        <v>41</v>
      </c>
      <c r="E4" s="22"/>
      <c r="F4" s="23" t="s">
        <v>40</v>
      </c>
      <c r="G4" s="22"/>
      <c r="H4" s="23" t="s">
        <v>36</v>
      </c>
      <c r="I4" s="22"/>
      <c r="J4" s="23" t="s">
        <v>39</v>
      </c>
      <c r="K4" s="22"/>
      <c r="L4" s="23" t="s">
        <v>38</v>
      </c>
      <c r="M4" s="22"/>
      <c r="N4" s="23" t="s">
        <v>36</v>
      </c>
      <c r="O4" s="22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 x14ac:dyDescent="0.25">
      <c r="A5" s="21"/>
      <c r="B5" s="20"/>
      <c r="C5" s="20" t="s">
        <v>37</v>
      </c>
      <c r="D5" s="18" t="s">
        <v>36</v>
      </c>
      <c r="E5" s="18" t="s">
        <v>34</v>
      </c>
      <c r="F5" s="18" t="s">
        <v>36</v>
      </c>
      <c r="G5" s="18" t="s">
        <v>34</v>
      </c>
      <c r="H5" s="18" t="s">
        <v>35</v>
      </c>
      <c r="I5" s="18" t="s">
        <v>34</v>
      </c>
      <c r="J5" s="18" t="s">
        <v>36</v>
      </c>
      <c r="K5" s="18" t="s">
        <v>34</v>
      </c>
      <c r="L5" s="18" t="s">
        <v>36</v>
      </c>
      <c r="M5" s="18" t="s">
        <v>34</v>
      </c>
      <c r="N5" s="18" t="s">
        <v>35</v>
      </c>
      <c r="O5" s="18" t="s">
        <v>34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5" customHeight="1" x14ac:dyDescent="0.25">
      <c r="A6" s="19" t="s">
        <v>33</v>
      </c>
      <c r="B6" s="18"/>
      <c r="C6" s="17" t="s">
        <v>32</v>
      </c>
      <c r="D6" s="16">
        <v>18661</v>
      </c>
      <c r="E6" s="5">
        <f>D6/H6*100</f>
        <v>84.845867054651265</v>
      </c>
      <c r="F6" s="16">
        <v>3333</v>
      </c>
      <c r="G6" s="5">
        <f>F6/H6*100</f>
        <v>15.154132945348731</v>
      </c>
      <c r="H6" s="16">
        <f>D6+F6</f>
        <v>21994</v>
      </c>
      <c r="I6" s="5">
        <f>H6/$H$23*100</f>
        <v>3.2180800086619228</v>
      </c>
      <c r="J6" s="16">
        <v>21224</v>
      </c>
      <c r="K6" s="5">
        <f>J6/N6*100</f>
        <v>96.507821025827582</v>
      </c>
      <c r="L6" s="16">
        <v>768</v>
      </c>
      <c r="M6" s="5">
        <f>L6/N6*100</f>
        <v>3.4921789741724258</v>
      </c>
      <c r="N6" s="16">
        <v>21992</v>
      </c>
      <c r="O6" s="5">
        <f>N6/$N$23*100</f>
        <v>3.2182394216768739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customHeight="1" x14ac:dyDescent="0.25">
      <c r="A7" s="19" t="s">
        <v>31</v>
      </c>
      <c r="B7" s="18"/>
      <c r="C7" s="17" t="s">
        <v>30</v>
      </c>
      <c r="D7" s="16">
        <v>28708</v>
      </c>
      <c r="E7" s="5">
        <f>D7/H7*100</f>
        <v>84.145733798399618</v>
      </c>
      <c r="F7" s="16">
        <v>5409</v>
      </c>
      <c r="G7" s="5">
        <f>F7/H7*100</f>
        <v>15.854266201600375</v>
      </c>
      <c r="H7" s="16">
        <f>D7+F7</f>
        <v>34117</v>
      </c>
      <c r="I7" s="5">
        <f>H7/$H$23*100</f>
        <v>4.9918721312866614</v>
      </c>
      <c r="J7" s="16">
        <v>32561</v>
      </c>
      <c r="K7" s="5">
        <f>J7/N7*100</f>
        <v>95.458809733216071</v>
      </c>
      <c r="L7" s="16">
        <v>1549</v>
      </c>
      <c r="M7" s="5">
        <f>L7/N7*100</f>
        <v>4.5411902667839339</v>
      </c>
      <c r="N7" s="16">
        <v>34110</v>
      </c>
      <c r="O7" s="5">
        <f>N7/$N$23*100</f>
        <v>4.9915490484448055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customHeight="1" x14ac:dyDescent="0.25">
      <c r="A8" s="19" t="s">
        <v>29</v>
      </c>
      <c r="B8" s="18"/>
      <c r="C8" s="17" t="s">
        <v>28</v>
      </c>
      <c r="D8" s="16">
        <v>30073</v>
      </c>
      <c r="E8" s="5">
        <f>D8/H8*100</f>
        <v>78.12995245641838</v>
      </c>
      <c r="F8" s="16">
        <v>8418</v>
      </c>
      <c r="G8" s="5">
        <f>F8/H8*100</f>
        <v>21.870047543581617</v>
      </c>
      <c r="H8" s="16">
        <f>D8+F8</f>
        <v>38491</v>
      </c>
      <c r="I8" s="5">
        <f>H8/$H$23*100</f>
        <v>5.6318594895610659</v>
      </c>
      <c r="J8" s="16">
        <v>36696</v>
      </c>
      <c r="K8" s="5">
        <f>J8/N8*100</f>
        <v>95.358869081648564</v>
      </c>
      <c r="L8" s="16">
        <v>1786</v>
      </c>
      <c r="M8" s="5">
        <f>L8/N8*100</f>
        <v>4.6411309183514371</v>
      </c>
      <c r="N8" s="16">
        <v>38482</v>
      </c>
      <c r="O8" s="5">
        <f>N8/$N$23*100</f>
        <v>5.6313336406406629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customHeight="1" x14ac:dyDescent="0.25">
      <c r="A9" s="19" t="s">
        <v>27</v>
      </c>
      <c r="B9" s="18"/>
      <c r="C9" s="17" t="s">
        <v>26</v>
      </c>
      <c r="D9" s="16">
        <v>30465</v>
      </c>
      <c r="E9" s="5">
        <f>D9/H9*100</f>
        <v>82.275575240358648</v>
      </c>
      <c r="F9" s="16">
        <v>6563</v>
      </c>
      <c r="G9" s="5">
        <f>F9/H9*100</f>
        <v>17.724424759641352</v>
      </c>
      <c r="H9" s="16">
        <f>D9+F9</f>
        <v>37028</v>
      </c>
      <c r="I9" s="5">
        <f>H9/$H$23*100</f>
        <v>5.4177987887939292</v>
      </c>
      <c r="J9" s="16">
        <v>35255</v>
      </c>
      <c r="K9" s="5">
        <f>J9/N9*100</f>
        <v>95.229734475027684</v>
      </c>
      <c r="L9" s="16">
        <v>1766</v>
      </c>
      <c r="M9" s="5">
        <f>L9/N9*100</f>
        <v>4.7702655249723129</v>
      </c>
      <c r="N9" s="16">
        <v>37021</v>
      </c>
      <c r="O9" s="5">
        <f>N9/$N$23*100</f>
        <v>5.417535541556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 x14ac:dyDescent="0.25">
      <c r="A10" s="19" t="s">
        <v>25</v>
      </c>
      <c r="B10" s="18"/>
      <c r="C10" s="17" t="s">
        <v>24</v>
      </c>
      <c r="D10" s="16">
        <v>19169</v>
      </c>
      <c r="E10" s="5">
        <f>D10/H10*100</f>
        <v>80.575872215216478</v>
      </c>
      <c r="F10" s="16">
        <v>4621</v>
      </c>
      <c r="G10" s="5">
        <f>F10/H10*100</f>
        <v>19.424127784783522</v>
      </c>
      <c r="H10" s="16">
        <f>D10+F10</f>
        <v>23790</v>
      </c>
      <c r="I10" s="5">
        <f>H10/$H$23*100</f>
        <v>3.4808640268285505</v>
      </c>
      <c r="J10" s="16">
        <v>22211</v>
      </c>
      <c r="K10" s="5">
        <f>J10/N10*100</f>
        <v>93.386310124453402</v>
      </c>
      <c r="L10" s="16">
        <v>1573</v>
      </c>
      <c r="M10" s="5">
        <f>L10/N10*100</f>
        <v>6.6136898755465854</v>
      </c>
      <c r="N10" s="16">
        <v>23784</v>
      </c>
      <c r="O10" s="5">
        <f>N10/$N$23*100</f>
        <v>3.4804750093289725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 x14ac:dyDescent="0.25">
      <c r="A11" s="19" t="s">
        <v>23</v>
      </c>
      <c r="B11" s="18"/>
      <c r="C11" s="17" t="s">
        <v>22</v>
      </c>
      <c r="D11" s="16">
        <v>20992</v>
      </c>
      <c r="E11" s="5">
        <f>D11/H11*100</f>
        <v>78.713112602647271</v>
      </c>
      <c r="F11" s="16">
        <v>5677</v>
      </c>
      <c r="G11" s="5">
        <f>F11/H11*100</f>
        <v>21.286887397352732</v>
      </c>
      <c r="H11" s="16">
        <f>D11+F11</f>
        <v>26669</v>
      </c>
      <c r="I11" s="5">
        <f>H11/$H$23*100</f>
        <v>3.9021085637448771</v>
      </c>
      <c r="J11" s="16">
        <v>25691</v>
      </c>
      <c r="K11" s="5">
        <f>J11/N11*100</f>
        <v>96.340045749428128</v>
      </c>
      <c r="L11" s="16">
        <v>976</v>
      </c>
      <c r="M11" s="5">
        <f>L11/N11*100</f>
        <v>3.6599542505718681</v>
      </c>
      <c r="N11" s="16">
        <v>26667</v>
      </c>
      <c r="O11" s="5">
        <f>N11/$N$23*100</f>
        <v>3.9023640713831029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 x14ac:dyDescent="0.25">
      <c r="A12" s="19" t="s">
        <v>21</v>
      </c>
      <c r="B12" s="18"/>
      <c r="C12" s="17" t="s">
        <v>20</v>
      </c>
      <c r="D12" s="16">
        <v>23656</v>
      </c>
      <c r="E12" s="5">
        <f>D12/H12*100</f>
        <v>77.716087913531979</v>
      </c>
      <c r="F12" s="16">
        <v>6783</v>
      </c>
      <c r="G12" s="5">
        <f>F12/H12*100</f>
        <v>22.283912086468018</v>
      </c>
      <c r="H12" s="16">
        <f>D12+F12</f>
        <v>30439</v>
      </c>
      <c r="I12" s="5">
        <f>H12/$H$23*100</f>
        <v>4.4537208958652483</v>
      </c>
      <c r="J12" s="16">
        <v>28537</v>
      </c>
      <c r="K12" s="5">
        <f>J12/N12*100</f>
        <v>93.760678144302801</v>
      </c>
      <c r="L12" s="16">
        <v>1899</v>
      </c>
      <c r="M12" s="5">
        <f>L12/N12*100</f>
        <v>6.2393218556972005</v>
      </c>
      <c r="N12" s="16">
        <v>30436</v>
      </c>
      <c r="O12" s="5">
        <f>N12/$N$23*100</f>
        <v>4.4539075590286163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 x14ac:dyDescent="0.25">
      <c r="A13" s="19" t="s">
        <v>19</v>
      </c>
      <c r="B13" s="18"/>
      <c r="C13" s="17" t="s">
        <v>18</v>
      </c>
      <c r="D13" s="16">
        <v>44257</v>
      </c>
      <c r="E13" s="5">
        <f>D13/H13*100</f>
        <v>82.387654045199</v>
      </c>
      <c r="F13" s="16">
        <v>9461</v>
      </c>
      <c r="G13" s="5">
        <f>F13/H13*100</f>
        <v>17.612345954800997</v>
      </c>
      <c r="H13" s="16">
        <f>D13+F13</f>
        <v>53718</v>
      </c>
      <c r="I13" s="5">
        <f>H13/$H$23*100</f>
        <v>7.8598173095071919</v>
      </c>
      <c r="J13" s="16">
        <v>50891</v>
      </c>
      <c r="K13" s="5">
        <f>J13/N13*100</f>
        <v>94.740859334276564</v>
      </c>
      <c r="L13" s="16">
        <v>2825</v>
      </c>
      <c r="M13" s="5">
        <f>L13/N13*100</f>
        <v>5.2591406657234341</v>
      </c>
      <c r="N13" s="16">
        <v>53716</v>
      </c>
      <c r="O13" s="5">
        <f>N13/$N$23*100</f>
        <v>7.8606288093304357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3.5" customHeight="1" x14ac:dyDescent="0.25">
      <c r="A14" s="19" t="s">
        <v>17</v>
      </c>
      <c r="B14" s="18"/>
      <c r="C14" s="17" t="s">
        <v>16</v>
      </c>
      <c r="D14" s="16">
        <v>49899</v>
      </c>
      <c r="E14" s="5">
        <f>D14/H14*100</f>
        <v>79.999679353576809</v>
      </c>
      <c r="F14" s="16">
        <v>12475</v>
      </c>
      <c r="G14" s="5">
        <f>F14/H14*100</f>
        <v>20.000320646423191</v>
      </c>
      <c r="H14" s="16">
        <f>D14+F14</f>
        <v>62374</v>
      </c>
      <c r="I14" s="5">
        <f>H14/$H$23*100</f>
        <v>9.1263309293570423</v>
      </c>
      <c r="J14" s="16">
        <v>58647</v>
      </c>
      <c r="K14" s="5">
        <f>J14/N14*100</f>
        <v>94.033799384299641</v>
      </c>
      <c r="L14" s="16">
        <v>3721</v>
      </c>
      <c r="M14" s="5">
        <f>L14/N14*100</f>
        <v>5.9662006157003598</v>
      </c>
      <c r="N14" s="16">
        <v>62368</v>
      </c>
      <c r="O14" s="5">
        <f>N14/$N$23*100</f>
        <v>9.1267350059632246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.5" customHeight="1" x14ac:dyDescent="0.25">
      <c r="A15" s="19" t="s">
        <v>15</v>
      </c>
      <c r="B15" s="18"/>
      <c r="C15" s="17" t="s">
        <v>14</v>
      </c>
      <c r="D15" s="16">
        <v>23590</v>
      </c>
      <c r="E15" s="5">
        <f>D15/H15*100</f>
        <v>76.725427697911925</v>
      </c>
      <c r="F15" s="16">
        <v>7156</v>
      </c>
      <c r="G15" s="5">
        <f>F15/H15*100</f>
        <v>23.274572302088075</v>
      </c>
      <c r="H15" s="16">
        <f>D15+F15</f>
        <v>30746</v>
      </c>
      <c r="I15" s="5">
        <f>H15/$H$23*100</f>
        <v>4.4986399902845999</v>
      </c>
      <c r="J15" s="16">
        <v>28899</v>
      </c>
      <c r="K15" s="5">
        <f>J15/N15*100</f>
        <v>94.008002342148927</v>
      </c>
      <c r="L15" s="16">
        <v>1842</v>
      </c>
      <c r="M15" s="5">
        <f>L15/N15*100</f>
        <v>5.9919976578510781</v>
      </c>
      <c r="N15" s="16">
        <v>30741</v>
      </c>
      <c r="O15" s="5">
        <f>N15/$N$23*100</f>
        <v>4.4985402901859208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.5" customHeight="1" x14ac:dyDescent="0.25">
      <c r="A16" s="19" t="s">
        <v>13</v>
      </c>
      <c r="B16" s="18"/>
      <c r="C16" s="17" t="s">
        <v>12</v>
      </c>
      <c r="D16" s="16">
        <v>18833</v>
      </c>
      <c r="E16" s="5">
        <f>D16/H16*100</f>
        <v>80.662155216720919</v>
      </c>
      <c r="F16" s="16">
        <v>4515</v>
      </c>
      <c r="G16" s="5">
        <f>F16/H16*100</f>
        <v>19.337844783279081</v>
      </c>
      <c r="H16" s="16">
        <f>D16+F16</f>
        <v>23348</v>
      </c>
      <c r="I16" s="5">
        <f>H16/$H$23*100</f>
        <v>3.4161922361661627</v>
      </c>
      <c r="J16" s="16">
        <v>22252</v>
      </c>
      <c r="K16" s="5">
        <f>J16/N16*100</f>
        <v>95.313972414974728</v>
      </c>
      <c r="L16" s="16">
        <v>1094</v>
      </c>
      <c r="M16" s="5">
        <f>L16/N16*100</f>
        <v>4.6860275850252719</v>
      </c>
      <c r="N16" s="16">
        <v>23346</v>
      </c>
      <c r="O16" s="5">
        <f>N16/$N$23*100</f>
        <v>3.4163794806506136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.5" customHeight="1" x14ac:dyDescent="0.25">
      <c r="A17" s="19" t="s">
        <v>11</v>
      </c>
      <c r="B17" s="18"/>
      <c r="C17" s="17" t="s">
        <v>10</v>
      </c>
      <c r="D17" s="16">
        <v>38176</v>
      </c>
      <c r="E17" s="5">
        <f>D17/H17*100</f>
        <v>79.986590680522966</v>
      </c>
      <c r="F17" s="16">
        <v>9552</v>
      </c>
      <c r="G17" s="5">
        <f>F17/H17*100</f>
        <v>20.013409319477034</v>
      </c>
      <c r="H17" s="16">
        <f>D17+F17</f>
        <v>47728</v>
      </c>
      <c r="I17" s="5">
        <f>H17/$H$23*100</f>
        <v>6.9833828613902096</v>
      </c>
      <c r="J17" s="16">
        <v>44766</v>
      </c>
      <c r="K17" s="5">
        <f>J17/N17*100</f>
        <v>93.823486261605851</v>
      </c>
      <c r="L17" s="16">
        <v>2947</v>
      </c>
      <c r="M17" s="5">
        <f>L17/N17*100</f>
        <v>6.1765137383941484</v>
      </c>
      <c r="N17" s="16">
        <v>47713</v>
      </c>
      <c r="O17" s="5">
        <f>N17/$N$23*100</f>
        <v>6.9821688580605983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.5" customHeight="1" x14ac:dyDescent="0.25">
      <c r="A18" s="19" t="s">
        <v>9</v>
      </c>
      <c r="B18" s="18"/>
      <c r="C18" s="17" t="s">
        <v>8</v>
      </c>
      <c r="D18" s="16">
        <v>28715</v>
      </c>
      <c r="E18" s="5">
        <f>D18/H18*100</f>
        <v>82.405441083625092</v>
      </c>
      <c r="F18" s="16">
        <v>6131</v>
      </c>
      <c r="G18" s="5">
        <f>F18/H18*100</f>
        <v>17.594558916374904</v>
      </c>
      <c r="H18" s="16">
        <f>D18+F18</f>
        <v>34846</v>
      </c>
      <c r="I18" s="5">
        <f>H18/$H$23*100</f>
        <v>5.0985366909990626</v>
      </c>
      <c r="J18" s="16">
        <v>33157</v>
      </c>
      <c r="K18" s="5">
        <f>J18/N18*100</f>
        <v>95.155689481991672</v>
      </c>
      <c r="L18" s="16">
        <v>1688</v>
      </c>
      <c r="M18" s="5">
        <f>L18/N18*100</f>
        <v>4.8443105180083226</v>
      </c>
      <c r="N18" s="16">
        <v>34845</v>
      </c>
      <c r="O18" s="5">
        <f>N18/$N$23*100</f>
        <v>5.0991066136927365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3.5" customHeight="1" x14ac:dyDescent="0.25">
      <c r="A19" s="19" t="s">
        <v>7</v>
      </c>
      <c r="B19" s="18"/>
      <c r="C19" s="17" t="s">
        <v>6</v>
      </c>
      <c r="D19" s="16">
        <v>50699</v>
      </c>
      <c r="E19" s="5">
        <f>D19/H19*100</f>
        <v>81.05226135473454</v>
      </c>
      <c r="F19" s="16">
        <v>11852</v>
      </c>
      <c r="G19" s="5">
        <f>F19/H19*100</f>
        <v>18.947738645265463</v>
      </c>
      <c r="H19" s="16">
        <f>D19+F19</f>
        <v>62551</v>
      </c>
      <c r="I19" s="5">
        <f>H19/$H$23*100</f>
        <v>9.1522289088756903</v>
      </c>
      <c r="J19" s="16">
        <v>58689</v>
      </c>
      <c r="K19" s="5">
        <f>J19/N19*100</f>
        <v>93.836339217191096</v>
      </c>
      <c r="L19" s="16">
        <v>3855</v>
      </c>
      <c r="M19" s="5">
        <f>L19/N19*100</f>
        <v>6.1636607828089023</v>
      </c>
      <c r="N19" s="16">
        <v>62544</v>
      </c>
      <c r="O19" s="5">
        <f>N19/$N$23*100</f>
        <v>9.1524902868933431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3.5" customHeight="1" x14ac:dyDescent="0.25">
      <c r="A20" s="19" t="s">
        <v>5</v>
      </c>
      <c r="B20" s="18"/>
      <c r="C20" s="17" t="s">
        <v>4</v>
      </c>
      <c r="D20" s="16">
        <v>45403</v>
      </c>
      <c r="E20" s="5">
        <f>D20/H20*100</f>
        <v>80.715009510942025</v>
      </c>
      <c r="F20" s="16">
        <v>10848</v>
      </c>
      <c r="G20" s="5">
        <f>F20/H20*100</f>
        <v>19.284990489057972</v>
      </c>
      <c r="H20" s="16">
        <f>D20+F20</f>
        <v>56251</v>
      </c>
      <c r="I20" s="5">
        <f>H20/$H$23*100</f>
        <v>8.2304364175339568</v>
      </c>
      <c r="J20" s="16">
        <v>52677</v>
      </c>
      <c r="K20" s="5">
        <f>J20/N20*100</f>
        <v>93.664651493598853</v>
      </c>
      <c r="L20" s="16">
        <v>3563</v>
      </c>
      <c r="M20" s="5">
        <f>L20/N20*100</f>
        <v>6.3353485064011377</v>
      </c>
      <c r="N20" s="16">
        <v>56240</v>
      </c>
      <c r="O20" s="5">
        <f>N20/$N$23*100</f>
        <v>8.229982951760066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3.5" customHeight="1" x14ac:dyDescent="0.25">
      <c r="A21" s="19" t="s">
        <v>3</v>
      </c>
      <c r="B21" s="18"/>
      <c r="C21" s="17" t="s">
        <v>2</v>
      </c>
      <c r="D21" s="16">
        <v>41754</v>
      </c>
      <c r="E21" s="5">
        <f>D21/H21*100</f>
        <v>80.923309494738078</v>
      </c>
      <c r="F21" s="16">
        <v>9843</v>
      </c>
      <c r="G21" s="5">
        <f>F21/H21*100</f>
        <v>19.076690505261933</v>
      </c>
      <c r="H21" s="16">
        <f>D21+F21</f>
        <v>51597</v>
      </c>
      <c r="I21" s="5">
        <f>H21/$H$23*100</f>
        <v>7.549480504088808</v>
      </c>
      <c r="J21" s="16">
        <v>49102</v>
      </c>
      <c r="K21" s="5">
        <f>J21/N21*100</f>
        <v>95.173670336486282</v>
      </c>
      <c r="L21" s="16">
        <v>2490</v>
      </c>
      <c r="M21" s="5">
        <f>L21/N21*100</f>
        <v>4.8263296635137234</v>
      </c>
      <c r="N21" s="16">
        <v>51592</v>
      </c>
      <c r="O21" s="5">
        <f>N21/$N$23*100</f>
        <v>7.5498093962874355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3.5" customHeight="1" x14ac:dyDescent="0.25">
      <c r="A22" s="19" t="s">
        <v>1</v>
      </c>
      <c r="B22" s="18"/>
      <c r="C22" s="17" t="s">
        <v>0</v>
      </c>
      <c r="D22" s="16">
        <v>38546</v>
      </c>
      <c r="E22" s="5">
        <f>D22/H22*100</f>
        <v>80.700946319403727</v>
      </c>
      <c r="F22" s="16">
        <v>9218</v>
      </c>
      <c r="G22" s="5">
        <f>F22/H22*100</f>
        <v>19.299053680596266</v>
      </c>
      <c r="H22" s="16">
        <f>D22+F22</f>
        <v>47764</v>
      </c>
      <c r="I22" s="5">
        <f>H22/$H$23*100</f>
        <v>6.9886502470550198</v>
      </c>
      <c r="J22" s="16">
        <v>44968</v>
      </c>
      <c r="K22" s="5">
        <f>J22/N22*100</f>
        <v>94.158046819381042</v>
      </c>
      <c r="L22" s="16">
        <v>2790</v>
      </c>
      <c r="M22" s="5">
        <f>L22/N22*100</f>
        <v>5.8419531806189537</v>
      </c>
      <c r="N22" s="16">
        <v>47758</v>
      </c>
      <c r="O22" s="5">
        <f>N22/$N$23*100</f>
        <v>6.9887540151165943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3.5" customHeight="1" thickBot="1" x14ac:dyDescent="0.3">
      <c r="A23" s="10">
        <v>2022</v>
      </c>
      <c r="B23" s="9"/>
      <c r="C23" s="8"/>
      <c r="D23" s="15">
        <f>SUM(D6:D22)</f>
        <v>551596</v>
      </c>
      <c r="E23" s="5">
        <f>D23/H23*100</f>
        <v>80.707468421291367</v>
      </c>
      <c r="F23" s="15">
        <f>SUM(F6:F22)</f>
        <v>131855</v>
      </c>
      <c r="G23" s="5">
        <f>F23/H23*100</f>
        <v>19.29253157870864</v>
      </c>
      <c r="H23" s="15">
        <f>SUM(H6:H22)</f>
        <v>683451</v>
      </c>
      <c r="I23" s="14"/>
      <c r="J23" s="15">
        <f>SUM(J6:J22)</f>
        <v>646223</v>
      </c>
      <c r="K23" s="5">
        <f>J23/N23*100</f>
        <v>94.566221071039209</v>
      </c>
      <c r="L23" s="15">
        <f>SUM(L6:L22)</f>
        <v>37132</v>
      </c>
      <c r="M23" s="5">
        <f>L23/N23*100</f>
        <v>5.4337789289607894</v>
      </c>
      <c r="N23" s="15">
        <f>SUM(N6:N22)</f>
        <v>683355</v>
      </c>
      <c r="O23" s="14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thickBot="1" x14ac:dyDescent="0.3">
      <c r="A24" s="13">
        <v>2021</v>
      </c>
      <c r="B24" s="12"/>
      <c r="C24" s="11"/>
      <c r="D24" s="3">
        <v>545943</v>
      </c>
      <c r="E24" s="7">
        <f>D24/H24*100</f>
        <v>80.481376050900195</v>
      </c>
      <c r="F24" s="3">
        <v>132404</v>
      </c>
      <c r="G24" s="7">
        <f>F24/H24*100</f>
        <v>19.518623949099798</v>
      </c>
      <c r="H24" s="3">
        <f>D24+F24</f>
        <v>678347</v>
      </c>
      <c r="I24" s="6"/>
      <c r="J24" s="3">
        <v>675202</v>
      </c>
      <c r="K24" s="5">
        <f>J24/N24*100</f>
        <v>99.536372977252057</v>
      </c>
      <c r="L24" s="3">
        <f>H24-J24</f>
        <v>3145</v>
      </c>
      <c r="M24" s="4">
        <f>L24/N24*100</f>
        <v>0.46362702274794465</v>
      </c>
      <c r="N24" s="3">
        <f>J24+L24</f>
        <v>678347</v>
      </c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 thickBot="1" x14ac:dyDescent="0.3">
      <c r="A25" s="10">
        <v>2020</v>
      </c>
      <c r="B25" s="9"/>
      <c r="C25" s="8"/>
      <c r="D25" s="3">
        <v>536860</v>
      </c>
      <c r="E25" s="7">
        <f>D25/H25*100</f>
        <v>80.333267992536179</v>
      </c>
      <c r="F25" s="3">
        <v>131431</v>
      </c>
      <c r="G25" s="7">
        <f>F25/H25*100</f>
        <v>19.666732007463814</v>
      </c>
      <c r="H25" s="3">
        <f>D25+F25</f>
        <v>668291</v>
      </c>
      <c r="I25" s="6"/>
      <c r="J25" s="3">
        <v>664403</v>
      </c>
      <c r="K25" s="5">
        <f>J25/N25*100</f>
        <v>99.418217513029504</v>
      </c>
      <c r="L25" s="3">
        <f>H25-J25</f>
        <v>3888</v>
      </c>
      <c r="M25" s="4">
        <f>L25/N25*100</f>
        <v>0.58178248697049639</v>
      </c>
      <c r="N25" s="3">
        <f>J25+L25</f>
        <v>668291</v>
      </c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thickBot="1" x14ac:dyDescent="0.3">
      <c r="A26" s="13">
        <v>2019</v>
      </c>
      <c r="B26" s="12"/>
      <c r="C26" s="11"/>
      <c r="D26" s="3">
        <v>532904</v>
      </c>
      <c r="E26" s="7">
        <f>D26/H26*100</f>
        <v>84.672070978464319</v>
      </c>
      <c r="F26" s="3">
        <v>96470</v>
      </c>
      <c r="G26" s="7">
        <f>F26/H26*100</f>
        <v>15.327929021535686</v>
      </c>
      <c r="H26" s="3">
        <f>D26+F26</f>
        <v>629374</v>
      </c>
      <c r="I26" s="6"/>
      <c r="J26" s="3">
        <v>622860</v>
      </c>
      <c r="K26" s="5">
        <f>J26/N26*100</f>
        <v>98.96500332075999</v>
      </c>
      <c r="L26" s="3">
        <f>H26-J26</f>
        <v>6514</v>
      </c>
      <c r="M26" s="4">
        <f>L26/N26*100</f>
        <v>1.0349966792400067</v>
      </c>
      <c r="N26" s="3">
        <f>J26+L26</f>
        <v>629374</v>
      </c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thickBot="1" x14ac:dyDescent="0.3">
      <c r="A27" s="10">
        <v>2018</v>
      </c>
      <c r="B27" s="9"/>
      <c r="C27" s="8"/>
      <c r="D27" s="3">
        <v>508956</v>
      </c>
      <c r="E27" s="7">
        <f>D27/H27*100</f>
        <v>84.673024069847145</v>
      </c>
      <c r="F27" s="3">
        <v>92128</v>
      </c>
      <c r="G27" s="7">
        <f>F27/H27*100</f>
        <v>15.326975930152859</v>
      </c>
      <c r="H27" s="3">
        <f>D27+F27</f>
        <v>601084</v>
      </c>
      <c r="I27" s="6"/>
      <c r="J27" s="3">
        <v>592894</v>
      </c>
      <c r="K27" s="5">
        <f>J27/N27*100</f>
        <v>98.637461652614277</v>
      </c>
      <c r="L27" s="3">
        <f>H27-J27</f>
        <v>8190</v>
      </c>
      <c r="M27" s="4">
        <f>L27/N27*100</f>
        <v>1.3625383473857231</v>
      </c>
      <c r="N27" s="3">
        <f>J27+L27</f>
        <v>601084</v>
      </c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7">
    <mergeCell ref="A1:O1"/>
    <mergeCell ref="A2:O2"/>
    <mergeCell ref="A3:A5"/>
    <mergeCell ref="B3:C4"/>
    <mergeCell ref="D3:I3"/>
    <mergeCell ref="J3:O3"/>
    <mergeCell ref="D4:E4"/>
    <mergeCell ref="N4:O4"/>
    <mergeCell ref="F4:G4"/>
    <mergeCell ref="H4:I4"/>
    <mergeCell ref="A25:C25"/>
    <mergeCell ref="A26:C26"/>
    <mergeCell ref="A27:C27"/>
    <mergeCell ref="J4:K4"/>
    <mergeCell ref="L4:M4"/>
    <mergeCell ref="A23:C23"/>
    <mergeCell ref="A24:C24"/>
  </mergeCells>
  <pageMargins left="0.75" right="0.7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Kartu Keluarga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2023-05-03T07:14:15Z</dcterms:created>
  <dcterms:modified xsi:type="dcterms:W3CDTF">2023-05-03T07:14:33Z</dcterms:modified>
</cp:coreProperties>
</file>