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<sst xmlns="http://schemas.openxmlformats.org/spreadsheetml/2006/main" count="42" uniqueCount="39">
  <si>
    <t>Tabel 30</t>
  </si>
  <si>
    <t>Luas Panen, Produksi dan Rata-Rata Produksi Durian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</si>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</sst>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Alignment="1">
      <alignment/>
    </xf>
    <xf numFmtId="177" fontId="2" fillId="2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5" fillId="2" borderId="0" xfId="0" applyNumberFormat="1" applyFont="1" applyBorder="1" applyAlignment="1">
      <alignment vertical="top"/>
    </xf>
    <xf numFmtId="178" fontId="5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6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6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5" fillId="0" borderId="0" xfId="0" applyFont="1"/>
    <xf numFmtId="0" fontId="1" fillId="2" borderId="12" xfId="0" applyFont="1" applyBorder="1" applyAlignment="1">
      <alignment vertical="top" wrapText="1"/>
    </xf>
    <xf numFmtId="177" fontId="1" fillId="2" borderId="13" xfId="0" applyNumberFormat="1" applyFont="1" applyBorder="1" applyAlignment="1">
      <alignment vertical="top" wrapText="1"/>
    </xf>
    <xf numFmtId="177" fontId="5" fillId="2" borderId="13" xfId="0" applyNumberFormat="1" applyFont="1" applyBorder="1" applyAlignment="1">
      <alignment vertical="top"/>
    </xf>
    <xf numFmtId="178" fontId="5" fillId="2" borderId="13" xfId="0" applyNumberFormat="1" applyFont="1" applyBorder="1" applyAlignment="1">
      <alignment vertical="top"/>
    </xf>
    <xf numFmtId="177" fontId="5" fillId="2" borderId="14" xfId="0" applyNumberFormat="1" applyFont="1" applyBorder="1" applyAlignment="1">
      <alignment vertical="top"/>
    </xf>
    <xf numFmtId="0" fontId="1" fillId="2" borderId="15" xfId="0" applyFont="1" applyBorder="1" applyAlignment="1">
      <alignment vertical="top" wrapText="1"/>
    </xf>
    <xf numFmtId="177" fontId="1" fillId="2" borderId="16" xfId="0" applyNumberFormat="1" applyFont="1" applyBorder="1" applyAlignment="1">
      <alignment vertical="top" wrapText="1"/>
    </xf>
    <xf numFmtId="0" fontId="4" fillId="0" borderId="17" xfId="0" applyFont="1" applyBorder="1" applyAlignment="1">
      <alignment horizontal="right"/>
    </xf>
    <xf numFmtId="177" fontId="2" fillId="2" borderId="18" xfId="0" applyNumberFormat="1" applyFont="1" applyBorder="1" applyAlignment="1">
      <alignment vertical="top" wrapText="1"/>
    </xf>
    <xf numFmtId="178" fontId="2" fillId="2" borderId="18" xfId="0" applyNumberFormat="1" applyFont="1" applyBorder="1" applyAlignment="1">
      <alignment vertical="top" wrapText="1"/>
    </xf>
    <xf numFmtId="177" fontId="2" fillId="2" borderId="19" xfId="0" applyNumberFormat="1" applyFont="1" applyBorder="1" applyAlignment="1">
      <alignment vertical="top" wrapText="1"/>
    </xf>
    <xf numFmtId="178" fontId="3" fillId="2" borderId="19" xfId="0" applyNumberFormat="1" applyFont="1" applyBorder="1" applyAlignment="1">
      <alignment vertical="top"/>
    </xf>
    <xf numFmtId="177" fontId="3" fillId="2" borderId="20" xfId="0" applyNumberFormat="1" applyFont="1" applyBorder="1" applyAlignment="1">
      <alignment vertical="top"/>
    </xf>
    <xf numFmtId="177" fontId="2" fillId="2" borderId="21" xfId="0" applyNumberFormat="1" applyFont="1" applyBorder="1" applyAlignment="1">
      <alignment vertical="top" wrapText="1"/>
    </xf>
    <xf numFmtId="178" fontId="2" fillId="2" borderId="21" xfId="0" applyNumberFormat="1" applyFont="1" applyBorder="1" applyAlignment="1">
      <alignment vertical="top" wrapText="1"/>
    </xf>
    <xf numFmtId="177" fontId="2" fillId="2" borderId="22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7" fontId="1" fillId="2" borderId="21" xfId="0" applyNumberFormat="1" applyFont="1" applyBorder="1" applyAlignment="1">
      <alignment vertical="top" wrapText="1"/>
    </xf>
    <xf numFmtId="178" fontId="1" fillId="2" borderId="21" xfId="0" applyNumberFormat="1" applyFont="1" applyBorder="1" applyAlignment="1">
      <alignment vertical="top" wrapText="1"/>
    </xf>
    <xf numFmtId="177" fontId="1" fillId="2" borderId="22" xfId="0" applyNumberFormat="1" applyFont="1" applyBorder="1" applyAlignment="1">
      <alignment vertical="top" wrapText="1"/>
    </xf>
    <xf numFmtId="178" fontId="1" fillId="2" borderId="13" xfId="0" applyNumberFormat="1" applyFont="1" applyBorder="1" applyAlignment="1">
      <alignment vertical="top" wrapText="1"/>
    </xf>
    <xf numFmtId="177" fontId="1" fillId="2" borderId="14" xfId="0" applyNumberFormat="1" applyFont="1" applyBorder="1" applyAlignment="1">
      <alignment vertical="top" wrapText="1"/>
    </xf>
    <xf numFmtId="0" fontId="1" fillId="2" borderId="24" xfId="0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  <xf numFmtId="178" fontId="1" fillId="2" borderId="25" xfId="0" applyNumberFormat="1" applyFont="1" applyBorder="1" applyAlignment="1">
      <alignment vertical="top" wrapText="1"/>
    </xf>
    <xf numFmtId="177" fontId="1" fillId="2" borderId="26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571500</xdr:colOff>
      <xdr:row>5</xdr:row>
      <xdr:rowOff>171450</xdr:rowOff>
    </xdr:from>
    <xdr:ext cx="4876800" cy="5581650"/>
    <xdr:pic>
      <xdr:nvPicPr>
        <xdr:cNvPr id="1" name="image30.png">
          <a:extLst>
            <a:ext uri="{FF2B5EF4-FFF2-40B4-BE49-F238E27FC236}">
              <a16:creationId xmlns:a16="http://schemas.microsoft.com/office/drawing/2014/main" id="{7252ee4f-5722-45ef-a1bc-138e89a8b06c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9100" y="1123950"/>
          <a:ext cx="4876800" cy="558165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d088dc-f0e3-4e72-b8be-0a5670ab1af1}">
  <dimension ref="A1:AB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7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23">
        <f>(0.025*52)/1000</f>
        <v>0.0012999999999999999</v>
      </c>
    </row>
    <row r="9" spans="1:28" ht="24.75" customHeight="1">
      <c r="A9" s="24" t="s">
        <v>22</v>
      </c>
      <c r="B9" s="25">
        <v>172.95</v>
      </c>
      <c r="C9" s="26">
        <f>I9/100</f>
      </c>
      <c r="D9" s="25">
        <v>517.90</v>
      </c>
      <c r="E9" s="27">
        <f>(D9*10)/C9</f>
      </c>
      <c r="F9" s="28">
        <f>G9*$G$8</f>
      </c>
      <c r="G9" s="23">
        <v>65224</v>
      </c>
      <c r="H9" s="23">
        <v>51786.60</v>
      </c>
      <c r="I9" s="23">
        <v>9530</v>
      </c>
      <c r="K9" s="23">
        <v>172.95</v>
      </c>
      <c r="L9" s="23">
        <v>18.50</v>
      </c>
      <c r="M9" s="23">
        <v>31.82</v>
      </c>
      <c r="N9" s="23">
        <v>125.16</v>
      </c>
      <c r="O9" s="23">
        <v>53</v>
      </c>
      <c r="P9" s="23">
        <v>217.28</v>
      </c>
      <c r="Q9" s="23">
        <v>0</v>
      </c>
      <c r="R9" s="23">
        <v>5.23</v>
      </c>
      <c r="S9" s="23">
        <v>62.42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0.70</v>
      </c>
      <c r="Z9" s="23">
        <v>0</v>
      </c>
      <c r="AA9" s="23">
        <v>0</v>
      </c>
      <c r="AB9" s="23">
        <v>684.56</v>
      </c>
    </row>
    <row r="10" spans="1:11" ht="24.75" customHeight="1">
      <c r="A10" s="24" t="s">
        <v>23</v>
      </c>
      <c r="B10" s="25">
        <v>18.50</v>
      </c>
      <c r="C10" s="26">
        <f>I10/100</f>
      </c>
      <c r="D10" s="25">
        <f>H10/10</f>
        <v>11</v>
      </c>
      <c r="E10" s="27">
        <f>(D10*10)/C10</f>
      </c>
      <c r="F10" s="28">
        <f>G10*$G$8</f>
      </c>
      <c r="G10" s="23">
        <v>106467</v>
      </c>
      <c r="H10" s="23">
        <v>110</v>
      </c>
      <c r="I10" s="23">
        <v>500</v>
      </c>
      <c r="K10" s="23">
        <v>172.95</v>
      </c>
    </row>
    <row r="11" spans="1:11" ht="24.75" customHeight="1">
      <c r="A11" s="24" t="s">
        <v>24</v>
      </c>
      <c r="B11" s="25">
        <v>31.82</v>
      </c>
      <c r="C11" s="26">
        <f>I11/100</f>
      </c>
      <c r="D11" s="25">
        <v>27.10</v>
      </c>
      <c r="E11" s="27">
        <f>(D11*10)/C11</f>
      </c>
      <c r="F11" s="28">
        <f>G11*$G$8</f>
      </c>
      <c r="G11" s="23">
        <v>116284</v>
      </c>
      <c r="H11" s="23">
        <v>2708.29</v>
      </c>
      <c r="I11" s="23">
        <v>1245</v>
      </c>
      <c r="K11" s="23">
        <v>18.50</v>
      </c>
    </row>
    <row r="12" spans="1:11" ht="24.75" customHeight="1">
      <c r="A12" s="24" t="s">
        <v>25</v>
      </c>
      <c r="B12" s="25">
        <v>125.16</v>
      </c>
      <c r="C12" s="26">
        <f>I12/100</f>
      </c>
      <c r="D12" s="25">
        <f>H12/10</f>
      </c>
      <c r="E12" s="27">
        <f>(D12*10)/C12</f>
      </c>
      <c r="F12" s="28">
        <f>G12*$G$8</f>
      </c>
      <c r="G12" s="23">
        <v>117913</v>
      </c>
      <c r="H12" s="23">
        <v>436.50</v>
      </c>
      <c r="I12" s="23">
        <v>1130</v>
      </c>
      <c r="K12" s="23">
        <v>31.82</v>
      </c>
    </row>
    <row r="13" spans="1:11" ht="24.75" customHeight="1">
      <c r="A13" s="24" t="s">
        <v>26</v>
      </c>
      <c r="B13" s="25">
        <v>53</v>
      </c>
      <c r="C13" s="26">
        <f>I13/100</f>
      </c>
      <c r="D13" s="25">
        <f>H13/10</f>
      </c>
      <c r="E13" s="27">
        <f>(D13*10)/C13</f>
      </c>
      <c r="F13" s="28">
        <f>G13*$G$8</f>
      </c>
      <c r="G13" s="23">
        <v>72490</v>
      </c>
      <c r="H13" s="23">
        <v>907</v>
      </c>
      <c r="I13" s="23">
        <v>1511</v>
      </c>
      <c r="K13" s="23">
        <v>125.16</v>
      </c>
    </row>
    <row r="14" spans="1:11" ht="24.75" customHeight="1">
      <c r="A14" s="24" t="s">
        <v>27</v>
      </c>
      <c r="B14" s="25">
        <v>217.28</v>
      </c>
      <c r="C14" s="26">
        <f>I14/100</f>
      </c>
      <c r="D14" s="25">
        <v>10.10</v>
      </c>
      <c r="E14" s="27">
        <f>(D14*10)/C14</f>
      </c>
      <c r="F14" s="28">
        <f>G14*$G$8</f>
      </c>
      <c r="G14" s="23">
        <v>80153</v>
      </c>
      <c r="H14" s="23">
        <v>1006</v>
      </c>
      <c r="I14" s="23">
        <v>300</v>
      </c>
      <c r="K14" s="23">
        <v>53</v>
      </c>
    </row>
    <row r="15" spans="1:11" ht="24.75" customHeight="1">
      <c r="A15" s="24" t="s">
        <v>28</v>
      </c>
      <c r="B15" s="25">
        <v>0</v>
      </c>
      <c r="C15" s="26">
        <f>I15/100</f>
      </c>
      <c r="D15" s="25">
        <f>H15/10</f>
        <v>0</v>
      </c>
      <c r="E15" s="27">
        <v>0</v>
      </c>
      <c r="F15" s="28">
        <f>G15*$G$8</f>
      </c>
      <c r="G15" s="23">
        <v>91188</v>
      </c>
      <c r="H15" s="23">
        <v>0</v>
      </c>
      <c r="I15" s="23">
        <v>0</v>
      </c>
      <c r="K15" s="23">
        <v>217.28</v>
      </c>
    </row>
    <row r="16" spans="1:11" ht="24.75" customHeight="1">
      <c r="A16" s="24" t="s">
        <v>29</v>
      </c>
      <c r="B16" s="25">
        <v>5.23</v>
      </c>
      <c r="C16" s="26">
        <f>I16/100</f>
      </c>
      <c r="D16" s="25">
        <v>40.10</v>
      </c>
      <c r="E16" s="27">
        <f>(D16*10)/C16</f>
      </c>
      <c r="F16" s="28">
        <f>G16*$G$8</f>
      </c>
      <c r="G16" s="23">
        <v>170110</v>
      </c>
      <c r="H16" s="23">
        <v>4008</v>
      </c>
      <c r="I16" s="23">
        <v>198</v>
      </c>
      <c r="K16" s="23">
        <v>0</v>
      </c>
    </row>
    <row r="17" spans="1:11" ht="24.75" customHeight="1">
      <c r="A17" s="24" t="s">
        <v>30</v>
      </c>
      <c r="B17" s="25">
        <v>62.42</v>
      </c>
      <c r="C17" s="26">
        <f>I17/100</f>
      </c>
      <c r="D17" s="25">
        <f>H17/10</f>
      </c>
      <c r="E17" s="27">
        <f>(D17*10)/C17</f>
      </c>
      <c r="F17" s="28">
        <f>G17*$G$8</f>
      </c>
      <c r="G17" s="23">
        <v>190917</v>
      </c>
      <c r="H17" s="23">
        <v>4149</v>
      </c>
      <c r="I17" s="23">
        <v>3256</v>
      </c>
      <c r="K17" s="23">
        <v>5.23</v>
      </c>
    </row>
    <row r="18" spans="1:11" ht="24.75" customHeight="1">
      <c r="A18" s="24" t="s">
        <v>31</v>
      </c>
      <c r="B18" s="25">
        <v>0</v>
      </c>
      <c r="C18" s="26">
        <f>I18/100</f>
      </c>
      <c r="D18" s="25">
        <f>H18/10</f>
      </c>
      <c r="E18" s="27">
        <v>0</v>
      </c>
      <c r="F18" s="28">
        <f>G18*$G$8</f>
      </c>
      <c r="G18" s="23">
        <v>90596</v>
      </c>
      <c r="H18" s="23">
        <v>0</v>
      </c>
      <c r="I18" s="23">
        <v>0</v>
      </c>
      <c r="K18" s="23">
        <v>62.42</v>
      </c>
    </row>
    <row r="19" spans="1:11" ht="24.75" customHeight="1">
      <c r="A19" s="24" t="s">
        <v>32</v>
      </c>
      <c r="B19" s="25">
        <v>0</v>
      </c>
      <c r="C19" s="26">
        <f>I19/100</f>
      </c>
      <c r="D19" s="25">
        <f>H19/10</f>
      </c>
      <c r="E19" s="27">
        <v>0</v>
      </c>
      <c r="F19" s="28">
        <f>G19*$G$8</f>
      </c>
      <c r="G19" s="23">
        <v>70066</v>
      </c>
      <c r="H19" s="23">
        <v>0</v>
      </c>
      <c r="I19" s="23">
        <v>0</v>
      </c>
      <c r="K19" s="23">
        <v>0</v>
      </c>
    </row>
    <row r="20" spans="1:11" ht="24.75" customHeight="1">
      <c r="A20" s="24" t="s">
        <v>33</v>
      </c>
      <c r="B20" s="25">
        <v>0</v>
      </c>
      <c r="C20" s="26">
        <f>I20/100</f>
      </c>
      <c r="D20" s="25">
        <f>H20/10</f>
      </c>
      <c r="E20" s="27">
        <v>0</v>
      </c>
      <c r="F20" s="28">
        <f>G20*$G$8</f>
      </c>
      <c r="G20" s="23">
        <v>144321</v>
      </c>
      <c r="H20" s="23">
        <v>0</v>
      </c>
      <c r="I20" s="23">
        <v>0</v>
      </c>
      <c r="K20" s="23">
        <v>0</v>
      </c>
    </row>
    <row r="21" spans="1:11" ht="24.75" customHeight="1">
      <c r="A21" s="24" t="s">
        <v>34</v>
      </c>
      <c r="B21" s="25">
        <v>0</v>
      </c>
      <c r="C21" s="26">
        <f>I21/100</f>
      </c>
      <c r="D21" s="25">
        <f>H21/10</f>
      </c>
      <c r="E21" s="27">
        <v>0</v>
      </c>
      <c r="F21" s="28">
        <f>G21*$G$8</f>
      </c>
      <c r="G21" s="23">
        <v>110196</v>
      </c>
      <c r="H21" s="23">
        <v>0</v>
      </c>
      <c r="I21" s="23">
        <v>0</v>
      </c>
      <c r="K21" s="23">
        <v>0</v>
      </c>
    </row>
    <row r="22" spans="1:11" ht="24.75" customHeight="1">
      <c r="A22" s="24" t="s">
        <v>35</v>
      </c>
      <c r="B22" s="25">
        <v>0</v>
      </c>
      <c r="C22" s="26">
        <f>I22/100</f>
      </c>
      <c r="D22" s="25">
        <f>H22/10</f>
      </c>
      <c r="E22" s="27">
        <v>0</v>
      </c>
      <c r="F22" s="28">
        <f>G22*$G$8</f>
      </c>
      <c r="G22" s="23">
        <v>191055</v>
      </c>
      <c r="H22" s="23">
        <v>0</v>
      </c>
      <c r="I22" s="23">
        <v>0</v>
      </c>
      <c r="K22" s="23">
        <v>0</v>
      </c>
    </row>
    <row r="23" spans="1:11" ht="24.75" customHeight="1">
      <c r="A23" s="24" t="s">
        <v>36</v>
      </c>
      <c r="B23" s="25">
        <v>0.70</v>
      </c>
      <c r="C23" s="26">
        <f>I23/100</f>
      </c>
      <c r="D23" s="25">
        <f>H23/10</f>
      </c>
      <c r="E23" s="27">
        <v>0</v>
      </c>
      <c r="F23" s="28">
        <f>G23*$G$8</f>
      </c>
      <c r="G23" s="23">
        <v>164440</v>
      </c>
      <c r="H23" s="23">
        <v>0</v>
      </c>
      <c r="I23" s="23">
        <v>0</v>
      </c>
      <c r="K23" s="23">
        <v>0</v>
      </c>
    </row>
    <row r="24" spans="1:11" ht="24.75" customHeight="1">
      <c r="A24" s="24" t="s">
        <v>37</v>
      </c>
      <c r="B24" s="25">
        <v>0</v>
      </c>
      <c r="C24" s="26">
        <f>I24/100</f>
      </c>
      <c r="D24" s="25">
        <f>H24/10</f>
      </c>
      <c r="E24" s="27">
        <v>0</v>
      </c>
      <c r="F24" s="28">
        <f>G24*$G$8</f>
      </c>
      <c r="G24" s="23">
        <v>151667</v>
      </c>
      <c r="H24" s="23">
        <v>0</v>
      </c>
      <c r="I24" s="23">
        <v>0</v>
      </c>
      <c r="K24" s="23">
        <v>0.70</v>
      </c>
    </row>
    <row r="25" spans="1:11" ht="24.75" customHeight="1">
      <c r="A25" s="29" t="s">
        <v>38</v>
      </c>
      <c r="B25" s="30">
        <v>0</v>
      </c>
      <c r="C25" s="26">
        <f>I25/100</f>
      </c>
      <c r="D25" s="25">
        <f>H25/10</f>
      </c>
      <c r="E25" s="27">
        <v>0</v>
      </c>
      <c r="F25" s="28">
        <f>G25*$G$8</f>
      </c>
      <c r="G25" s="23">
        <v>133339</v>
      </c>
      <c r="H25" s="23">
        <v>0</v>
      </c>
      <c r="I25" s="23">
        <v>0</v>
      </c>
      <c r="K25" s="23">
        <v>0</v>
      </c>
    </row>
    <row r="26" spans="1:11" ht="24.75" customHeight="1">
      <c r="A26" s="31">
        <v>2024</v>
      </c>
      <c r="B26" s="32">
        <f>SUM(B9:B25)</f>
      </c>
      <c r="C26" s="32">
        <f>SUM(C9:C25)</f>
      </c>
      <c r="D26" s="32">
        <f>SUM(D9:D25)</f>
      </c>
      <c r="E26" s="33">
        <f>(D26*10)/C26</f>
        <v>65.390492359999996</v>
      </c>
      <c r="F26" s="32">
        <f>SUM(F9:F25)</f>
        <v>2686.3537999999999</v>
      </c>
      <c r="K26" s="23">
        <v>0</v>
      </c>
    </row>
    <row r="27" spans="1:11" ht="24.75" customHeight="1">
      <c r="A27" s="31">
        <f>A26-1</f>
      </c>
      <c r="B27" s="34">
        <v>702.82999999999993</v>
      </c>
      <c r="C27" s="34">
        <v>222.82</v>
      </c>
      <c r="D27" s="34">
        <v>1491.932</v>
      </c>
      <c r="E27" s="35">
        <v>141.81</v>
      </c>
      <c r="F27" s="36">
        <v>1893.5428809892476</v>
      </c>
      <c r="K27" s="23">
        <v>684.56</v>
      </c>
    </row>
    <row r="28" spans="1:6" ht="24.75" customHeight="1">
      <c r="A28" s="31">
        <f>A27-1</f>
      </c>
      <c r="B28" s="37">
        <v>703.47</v>
      </c>
      <c r="C28" s="37">
        <v>126.67</v>
      </c>
      <c r="D28" s="37">
        <v>723.55399999999997</v>
      </c>
      <c r="E28" s="38">
        <v>57.121181021552061</v>
      </c>
      <c r="F28" s="39">
        <v>1091.8314723086796</v>
      </c>
    </row>
    <row r="29" spans="1:6" ht="24.75" customHeight="1">
      <c r="A29" s="31">
        <f>A28-1</f>
      </c>
      <c r="B29" s="37">
        <v>689.52</v>
      </c>
      <c r="C29" s="37">
        <v>67.07</v>
      </c>
      <c r="D29" s="37">
        <v>521.50</v>
      </c>
      <c r="E29" s="38">
        <v>77.75458476218877</v>
      </c>
      <c r="F29" s="39">
        <v>1082.3138940060001</v>
      </c>
    </row>
    <row r="30" spans="1:6" ht="24.75" customHeight="1">
      <c r="A30" s="31">
        <f>A29-1</f>
      </c>
      <c r="B30" s="37">
        <v>682.83</v>
      </c>
      <c r="C30" s="37">
        <v>194.14</v>
      </c>
      <c r="D30" s="37">
        <v>1354</v>
      </c>
      <c r="E30" s="38">
        <v>69.743484083650984</v>
      </c>
      <c r="F30" s="39">
        <v>758</v>
      </c>
    </row>
    <row r="31" spans="1:6" ht="15.75" customHeight="1">
      <c r="A31" s="40"/>
      <c r="B31" s="41"/>
      <c r="C31" s="41"/>
      <c r="D31" s="41"/>
      <c r="E31" s="42"/>
      <c r="F31" s="43"/>
    </row>
    <row r="32" spans="1:6" ht="15.75" customHeight="1">
      <c r="A32" s="24"/>
      <c r="B32" s="25"/>
      <c r="C32" s="25"/>
      <c r="D32" s="25"/>
      <c r="E32" s="44"/>
      <c r="F32" s="45"/>
    </row>
    <row r="33" spans="1:6" ht="15.75" customHeight="1" thickBot="1">
      <c r="A33" s="46"/>
      <c r="B33" s="47"/>
      <c r="C33" s="47"/>
      <c r="D33" s="47"/>
      <c r="E33" s="48"/>
      <c r="F33" s="49"/>
    </row>
  </sheetData>
  <mergeCells count="4">
    <mergeCell ref="A1:F1"/>
    <mergeCell ref="A2:F2"/>
    <mergeCell ref="A3:F3"/>
    <mergeCell ref="A5:A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