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externalReferences>
    <externalReference r:id="rId5"/>
  </externalReferences>
  <definedNames/>
  <calcPr fullCalcOnLoad="1"/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<sst xmlns="http://schemas.openxmlformats.org/spreadsheetml/2006/main" count="32" uniqueCount="32">
  <si>
    <t>Tabel</t>
  </si>
  <si>
    <t>Banyaknya Kunjungan Berobat ke Puskesmas Menurut Kecamatan</t>
  </si>
  <si>
    <t>di Kabupaten Brebes Tahun 2023</t>
  </si>
  <si>
    <t>Kecamatan</t>
  </si>
  <si>
    <t>Puskesmas</t>
  </si>
  <si>
    <t>Total Kunjungan</t>
  </si>
  <si>
    <t>Induk</t>
  </si>
  <si>
    <t>Pembantu</t>
  </si>
  <si>
    <t>(1)</t>
  </si>
  <si>
    <t>(2)</t>
  </si>
  <si>
    <t>(3)</t>
  </si>
  <si>
    <t>(4)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</si>
  <si>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</si>
  <si>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</si>
  <si>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</si>
  <si>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</si>
  <si>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</si>
  <si>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</si>
  <si>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</si>
  <si>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</si>
  <si>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</si>
  <si>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</si>
  <si>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</si>
  <si>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</si>
  <si>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</si>
  <si>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</si>
  <si>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</si>
  <si>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</si>
  <si>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</si>
  <si>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Jumlah 2023</t>
  </si>
  <si>
    <t>JUMLAH 2022</t>
  </si>
  <si>
    <t>Sumber: Dinas Kesehatan Kab.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</si>
</sst>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_(* #,##0_);_(* \(#,##0\);_(* &quot;-&quot;??_);_(@_)"/>
  </numFmts>
  <fonts count="6"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>
        <color rgb="FF000000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rgb="FF000000"/>
      </bottom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 quotePrefix="1">
      <alignment horizontal="center"/>
    </xf>
    <xf numFmtId="0" fontId="5" fillId="0" borderId="1" xfId="0" applyFont="1" applyBorder="1" applyAlignment="1">
      <alignment/>
    </xf>
    <xf numFmtId="177" fontId="4" fillId="0" borderId="1" xfId="19" applyFont="1" applyBorder="1" applyAlignment="1">
      <alignment/>
    </xf>
    <xf numFmtId="0" fontId="4" fillId="0" borderId="1" xfId="0" applyFont="1" applyBorder="1" applyAlignment="1">
      <alignment vertical="center" textRotation="180" wrapText="1"/>
    </xf>
    <xf numFmtId="0" fontId="5" fillId="0" borderId="3" xfId="0" applyFont="1" applyBorder="1" applyAlignment="1">
      <alignment/>
    </xf>
    <xf numFmtId="177" fontId="4" fillId="0" borderId="3" xfId="19" applyFont="1" applyBorder="1" applyAlignment="1">
      <alignment/>
    </xf>
    <xf numFmtId="0" fontId="4" fillId="0" borderId="3" xfId="0" applyFont="1" applyBorder="1" applyAlignment="1">
      <alignment vertical="center" textRotation="180" wrapText="1"/>
    </xf>
    <xf numFmtId="0" fontId="5" fillId="0" borderId="4" xfId="0" applyFont="1" applyBorder="1" applyAlignment="1">
      <alignment horizontal="right"/>
    </xf>
    <xf numFmtId="177" fontId="4" fillId="0" borderId="4" xfId="19" applyFont="1" applyBorder="1" applyAlignment="1">
      <alignment/>
    </xf>
    <xf numFmtId="0" fontId="4" fillId="0" borderId="4" xfId="0" applyFont="1" applyBorder="1" applyAlignment="1">
      <alignment vertical="center" textRotation="180" wrapText="1"/>
    </xf>
    <xf numFmtId="0" fontId="5" fillId="0" borderId="2" xfId="0" applyFont="1" applyBorder="1" applyAlignment="1">
      <alignment horizontal="right"/>
    </xf>
    <xf numFmtId="177" fontId="4" fillId="0" borderId="0" xfId="19" applyFont="1" applyAlignment="1">
      <alignment/>
    </xf>
    <xf numFmtId="0" fontId="4" fillId="0" borderId="2" xfId="0" applyFont="1" applyBorder="1" applyAlignment="1">
      <alignment horizontal="center" vertical="center" textRotation="180" wrapText="1"/>
    </xf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 textRotation="180" wrapText="1"/>
    </xf>
    <xf numFmtId="0" fontId="1" fillId="0" borderId="1" xfId="0" applyFont="1" applyFill="1" applyBorder="1" applyAlignment="1">
      <alignment horizontal="right"/>
    </xf>
    <xf numFmtId="178" fontId="4" fillId="0" borderId="1" xfId="18" applyNumberFormat="1" applyFont="1" applyBorder="1" applyAlignment="1">
      <alignment/>
    </xf>
    <xf numFmtId="0" fontId="2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right"/>
    </xf>
    <xf numFmtId="178" fontId="3" fillId="0" borderId="1" xfId="18" applyNumberFormat="1" applyFont="1" applyBorder="1" applyAlignment="1">
      <alignment/>
    </xf>
    <xf numFmtId="177" fontId="2" fillId="0" borderId="1" xfId="19" applyFont="1" applyBorder="1" applyAlignment="1">
      <alignment/>
    </xf>
    <xf numFmtId="0" fontId="1" fillId="0" borderId="1" xfId="0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externalLink" Target="externalLinks/externalLink1.xml" /><Relationship Id="rId6" Type="http://schemas.openxmlformats.org/officeDocument/2006/relationships/calcChain" Target="calcChain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Bismillah\Back%20Up%20Data\DATA.DOC\My%20file%20office\ALL%20DATA%20KESEHATAN%202015%20ke%20atas\Profil%20Kesehatan%202023\TABEL\DATA%20DARI%20SEKSI\Form%20Tabel%20Profil%20Kesehatan%202023_mba%20ainin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 (DISDUKCAPIL)"/>
      <sheetName val="2 (DISDUKCAPIL)"/>
      <sheetName val="3 (BPS)"/>
      <sheetName val="4( Perijinan, Farmasi)"/>
      <sheetName val="5(Sie Yankes PRPM &amp; Sie P2MTM) "/>
      <sheetName val="6 (Yankes PRPM)"/>
      <sheetName val=" 7 (RS)"/>
      <sheetName val="8 (RS)"/>
      <sheetName val="9 (Farmasi)"/>
      <sheetName val="10 (farmasi_baru)"/>
      <sheetName val="11 (Farmasi_Baru)"/>
      <sheetName val="12 (Promkesling &amp; P2MTM)"/>
      <sheetName val="13 (kepeg)"/>
      <sheetName val="14 (Kepeg)"/>
      <sheetName val="15 (kepeg)"/>
      <sheetName val="16 (kepeg)"/>
      <sheetName val="17 (kepeg)"/>
      <sheetName val=" 18 (kepeg)"/>
      <sheetName val="19 (pembiayaan &amp; Perijinan)"/>
      <sheetName val="20 (prog&amp;Keu)"/>
      <sheetName val="21 (kesga)"/>
      <sheetName val="22 (kesga)"/>
      <sheetName val="23 (kesga)"/>
      <sheetName val="24 (kesga)"/>
      <sheetName val="25 (SUIM)"/>
      <sheetName val="26 (SUIM)"/>
      <sheetName val="27 (SUIM)"/>
      <sheetName val="28 (kesga)"/>
      <sheetName val="29 (kesga)"/>
      <sheetName val="30 (BARU) kesga"/>
      <sheetName val="31 (kesga)"/>
      <sheetName val="32 (kesga)"/>
      <sheetName val=" 33 (kesga)"/>
      <sheetName val="34 (kesga)"/>
      <sheetName val="35 (kesga)"/>
      <sheetName val="36 (kesga)"/>
      <sheetName val="37 (kesga)"/>
      <sheetName val="38 (kesga)"/>
      <sheetName val="39 (kesga)"/>
      <sheetName val="40 (kesga)"/>
      <sheetName val="41 (SUIM)"/>
      <sheetName val="42 (SUIM)"/>
      <sheetName val="43 (SUIM)"/>
      <sheetName val="44 (SUIM)"/>
      <sheetName val="45 (kesga)"/>
      <sheetName val="46 (Kesga)"/>
      <sheetName val="47 (kesga)"/>
      <sheetName val="48 (Kesga)"/>
      <sheetName val="49 (Kesga)"/>
      <sheetName val="50 (Yankes PRPM)"/>
      <sheetName val="51 (yankes PRPM)"/>
      <sheetName val="52 (P2MTM)"/>
      <sheetName val="53 (Kesga)"/>
      <sheetName val="54 (Kesga)"/>
      <sheetName val="55 (Kesga)"/>
      <sheetName val="56 (P2MTM)"/>
      <sheetName val="57 (P2MTM)"/>
      <sheetName val="58 (P2MTM)"/>
      <sheetName val="59 (P2MTM)"/>
      <sheetName val="60 (P2MTM)"/>
      <sheetName val="61 (SUIM)"/>
      <sheetName val="62 (P2MTM)"/>
      <sheetName val="63 (P2MTM)"/>
      <sheetName val="64 (P2MTM)"/>
      <sheetName val="65 (P2MTM)"/>
      <sheetName val="66 (P2MTM)"/>
      <sheetName val="67 (P2MTM)"/>
      <sheetName val="68 (SUIM)"/>
      <sheetName val="69 (SUIM)"/>
      <sheetName val="70 (SUIM)"/>
      <sheetName val="71 (SUIM)"/>
      <sheetName val="72 (P2MTM)"/>
      <sheetName val="73 (P2MTM)"/>
      <sheetName val="74 (SUIM"/>
      <sheetName val="75 (P2MTM)"/>
      <sheetName val="76 (P2MTM)"/>
      <sheetName val="77 (P2MTM)"/>
      <sheetName val="78 (P2MTM)"/>
      <sheetName val="79 (Promkesling)"/>
      <sheetName val="80 (Promkesling)"/>
      <sheetName val="81 (Promkesling)"/>
      <sheetName val="82 (Promkesling)"/>
      <sheetName val="83 (Promkesling)"/>
      <sheetName val="84 (SUIM)"/>
      <sheetName val="85 (SUIM)"/>
      <sheetName val="86 (SUIM)"/>
      <sheetName val="87 (SUIM)"/>
      <sheetName val="88 (P2MTM)"/>
      <sheetName val="89 (P2MTM)"/>
      <sheetName val="90 (KESGA)"/>
      <sheetName val="91 (KESGA)"/>
    </sheetNames>
    <sheetDataSet>
      <sheetData sheetId="0"/>
      <sheetData sheetId="1"/>
      <sheetData sheetId="2"/>
      <sheetData sheetId="3"/>
      <sheetData sheetId="4"/>
      <sheetData sheetId="5">
        <row r="14">
          <cell r="E14">
            <v>910</v>
          </cell>
          <cell r="H14">
            <v>36826</v>
          </cell>
        </row>
        <row r="15">
          <cell r="E15">
            <v>1061</v>
          </cell>
          <cell r="H15">
            <v>23016</v>
          </cell>
        </row>
        <row r="16">
          <cell r="E16">
            <v>808</v>
          </cell>
          <cell r="H16">
            <v>73098</v>
          </cell>
        </row>
        <row r="17">
          <cell r="H17">
            <v>35192</v>
          </cell>
        </row>
        <row r="18">
          <cell r="H18">
            <v>66539</v>
          </cell>
        </row>
        <row r="19">
          <cell r="H19">
            <v>44272</v>
          </cell>
        </row>
        <row r="20">
          <cell r="E20">
            <v>523</v>
          </cell>
          <cell r="H20">
            <v>27723</v>
          </cell>
        </row>
        <row r="21">
          <cell r="H21">
            <v>13248</v>
          </cell>
        </row>
        <row r="22">
          <cell r="H22">
            <v>38664</v>
          </cell>
        </row>
        <row r="23">
          <cell r="E23">
            <v>568</v>
          </cell>
          <cell r="H23">
            <v>5992</v>
          </cell>
        </row>
        <row r="24">
          <cell r="H24">
            <v>65036</v>
          </cell>
        </row>
        <row r="25">
          <cell r="E25">
            <v>808</v>
          </cell>
          <cell r="H25">
            <v>39844</v>
          </cell>
        </row>
        <row r="26">
          <cell r="H26">
            <v>36223</v>
          </cell>
        </row>
        <row r="27">
          <cell r="E27">
            <v>961</v>
          </cell>
          <cell r="H27">
            <v>3337</v>
          </cell>
        </row>
        <row r="28">
          <cell r="E28">
            <v>683</v>
          </cell>
          <cell r="H28">
            <v>20891</v>
          </cell>
        </row>
        <row r="29">
          <cell r="E29">
            <v>1181</v>
          </cell>
          <cell r="H29">
            <v>50094</v>
          </cell>
        </row>
        <row r="30">
          <cell r="E30">
            <v>3762</v>
          </cell>
          <cell r="H30">
            <v>139159</v>
          </cell>
        </row>
        <row r="31">
          <cell r="E31">
            <v>12320</v>
          </cell>
          <cell r="H31">
            <v>1939</v>
          </cell>
        </row>
        <row r="32">
          <cell r="E32">
            <v>1390</v>
          </cell>
          <cell r="H32">
            <v>16660</v>
          </cell>
        </row>
        <row r="33">
          <cell r="E33">
            <v>1028</v>
          </cell>
          <cell r="H33">
            <v>84029</v>
          </cell>
        </row>
        <row r="34">
          <cell r="E34">
            <v>928</v>
          </cell>
          <cell r="G34">
            <v>127423</v>
          </cell>
        </row>
        <row r="35">
          <cell r="E35">
            <v>62</v>
          </cell>
          <cell r="G35">
            <v>625</v>
          </cell>
        </row>
        <row r="36">
          <cell r="E36">
            <v>882</v>
          </cell>
          <cell r="G36">
            <v>74347</v>
          </cell>
        </row>
        <row r="37">
          <cell r="E37">
            <v>767</v>
          </cell>
          <cell r="H37">
            <v>23178</v>
          </cell>
        </row>
        <row r="38">
          <cell r="H38">
            <v>11297</v>
          </cell>
        </row>
        <row r="39">
          <cell r="E39">
            <v>152</v>
          </cell>
          <cell r="H39">
            <v>90943</v>
          </cell>
        </row>
        <row r="40">
          <cell r="E40">
            <v>934</v>
          </cell>
          <cell r="H40">
            <v>31984</v>
          </cell>
        </row>
        <row r="41">
          <cell r="E41">
            <v>325</v>
          </cell>
          <cell r="H41">
            <v>33263</v>
          </cell>
        </row>
        <row r="42">
          <cell r="E42">
            <v>177</v>
          </cell>
          <cell r="H42">
            <v>19965</v>
          </cell>
        </row>
        <row r="43">
          <cell r="E43">
            <v>317</v>
          </cell>
          <cell r="H43">
            <v>3121</v>
          </cell>
        </row>
        <row r="44">
          <cell r="H44">
            <v>26236</v>
          </cell>
        </row>
        <row r="45">
          <cell r="H45">
            <v>7910</v>
          </cell>
        </row>
        <row r="46">
          <cell r="H46">
            <v>4458</v>
          </cell>
        </row>
        <row r="47">
          <cell r="H47">
            <v>41336</v>
          </cell>
        </row>
        <row r="48">
          <cell r="H48">
            <v>14300</v>
          </cell>
        </row>
        <row r="49">
          <cell r="H49">
            <v>17227</v>
          </cell>
        </row>
        <row r="50">
          <cell r="H50">
            <v>14496</v>
          </cell>
        </row>
        <row r="51">
          <cell r="E51">
            <v>776</v>
          </cell>
          <cell r="H51">
            <v>30079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82c1230-0b3f-4ead-9f3a-98892701e26b}">
  <sheetPr>
    <tabColor rgb="FF00B0F0"/>
  </sheetPr>
  <dimension ref="A1:E34"/>
  <sheetViews>
    <sheetView zoomScale="80" zoomScaleNormal="80" workbookViewId="0" topLeftCell="A1">
      <selection pane="topLeft" activeCell="B25" sqref="B25"/>
    </sheetView>
  </sheetViews>
  <sheetFormatPr defaultRowHeight="14.5" customHeight="1"/>
  <cols>
    <col min="1" max="1" width="26.5714285714286" style="1" customWidth="1"/>
    <col min="2" max="2" width="13.5714285714286" style="1" customWidth="1"/>
    <col min="3" max="3" width="13.8571428571429" style="1" customWidth="1"/>
    <col min="4" max="4" width="17.1428571428571" style="1" customWidth="1"/>
    <col min="5" max="16384" width="9.14285714285714" style="1" customWidth="1"/>
  </cols>
  <sheetData>
    <row r="1" spans="1:4" ht="14.5">
      <c r="A1" s="2" t="s">
        <v>0</v>
      </c>
      <c r="B1" s="2"/>
      <c r="C1" s="2"/>
      <c r="D1" s="2"/>
    </row>
    <row r="2" spans="1:4" ht="14.5">
      <c r="A2" s="2" t="s">
        <v>1</v>
      </c>
      <c r="B2" s="2"/>
      <c r="C2" s="2"/>
      <c r="D2" s="2"/>
    </row>
    <row r="3" spans="1:4" ht="14.5">
      <c r="A3" s="2" t="s">
        <v>2</v>
      </c>
      <c r="B3" s="2"/>
      <c r="C3" s="2"/>
      <c r="D3" s="2"/>
    </row>
    <row r="5" spans="1:5" ht="14.5">
      <c r="A5" s="3" t="s">
        <v>3</v>
      </c>
      <c r="B5" s="3" t="s">
        <v>4</v>
      </c>
      <c r="C5" s="3"/>
      <c r="D5" s="3" t="s">
        <v>5</v>
      </c>
      <c r="E5" s="4"/>
    </row>
    <row r="6" spans="1:5" ht="14.5">
      <c r="A6" s="3"/>
      <c r="B6" s="3" t="s">
        <v>6</v>
      </c>
      <c r="C6" s="3" t="s">
        <v>7</v>
      </c>
      <c r="D6" s="3"/>
      <c r="E6" s="4"/>
    </row>
    <row r="7" spans="1:4" ht="14.5">
      <c r="A7" s="5" t="s">
        <v>8</v>
      </c>
      <c r="B7" s="5" t="s">
        <v>9</v>
      </c>
      <c r="C7" s="5" t="s">
        <v>10</v>
      </c>
      <c r="D7" s="5" t="s">
        <v>11</v>
      </c>
    </row>
    <row r="8" spans="1:4" ht="14.5">
      <c r="A8" s="6" t="s">
        <v>12</v>
      </c>
      <c r="B8" s="7">
        <f>'[1]5(Sie Yankes PRPM &amp; Sie P2MTM) '!$E$14+'[1]5(Sie Yankes PRPM &amp; Sie P2MTM) '!$E$15+'[1]5(Sie Yankes PRPM &amp; Sie P2MTM) '!$H$14+'[1]5(Sie Yankes PRPM &amp; Sie P2MTM) '!$H$15</f>
        <v>61813</v>
      </c>
      <c r="C8" s="8">
        <v>0</v>
      </c>
      <c r="D8" s="7">
        <f>SUM(B8:C8)</f>
        <v>61813</v>
      </c>
    </row>
    <row r="9" spans="1:4" ht="14.5">
      <c r="A9" s="6" t="s">
        <v>13</v>
      </c>
      <c r="B9" s="7">
        <f>'[1]5(Sie Yankes PRPM &amp; Sie P2MTM) '!$E$16+'[1]5(Sie Yankes PRPM &amp; Sie P2MTM) '!$H$16+'[1]5(Sie Yankes PRPM &amp; Sie P2MTM) '!$H$17</f>
        <v>109098</v>
      </c>
      <c r="C9" s="8">
        <v>0</v>
      </c>
      <c r="D9" s="7">
        <f t="shared" si="0" ref="D9:D24">SUM(B9:C9)</f>
        <v>109098</v>
      </c>
    </row>
    <row r="10" spans="1:4" ht="14.5">
      <c r="A10" s="6" t="s">
        <v>14</v>
      </c>
      <c r="B10" s="7">
        <f>'[1]5(Sie Yankes PRPM &amp; Sie P2MTM) '!$H$18+'[1]5(Sie Yankes PRPM &amp; Sie P2MTM) '!$H$19</f>
        <v>110811</v>
      </c>
      <c r="C10" s="8">
        <v>0</v>
      </c>
      <c r="D10" s="7">
        <f t="shared" si="0"/>
        <v>110811</v>
      </c>
    </row>
    <row r="11" spans="1:4" ht="14.5">
      <c r="A11" s="6" t="s">
        <v>15</v>
      </c>
      <c r="B11" s="7">
        <f>'[1]5(Sie Yankes PRPM &amp; Sie P2MTM) '!$E$20+'[1]5(Sie Yankes PRPM &amp; Sie P2MTM) '!$H$20+'[1]5(Sie Yankes PRPM &amp; Sie P2MTM) '!$H$21</f>
        <v>41494</v>
      </c>
      <c r="C11" s="8">
        <v>0</v>
      </c>
      <c r="D11" s="7">
        <f t="shared" si="0"/>
        <v>41494</v>
      </c>
    </row>
    <row r="12" spans="1:4" ht="14.5">
      <c r="A12" s="6" t="s">
        <v>16</v>
      </c>
      <c r="B12" s="7">
        <f>'[1]5(Sie Yankes PRPM &amp; Sie P2MTM) '!$H$22</f>
        <v>38664</v>
      </c>
      <c r="C12" s="8">
        <v>0</v>
      </c>
      <c r="D12" s="7">
        <f t="shared" si="0"/>
        <v>38664</v>
      </c>
    </row>
    <row r="13" spans="1:4" ht="14.5">
      <c r="A13" s="6" t="s">
        <v>17</v>
      </c>
      <c r="B13" s="7">
        <f>'[1]5(Sie Yankes PRPM &amp; Sie P2MTM) '!$E$23+'[1]5(Sie Yankes PRPM &amp; Sie P2MTM) '!$H$23+'[1]5(Sie Yankes PRPM &amp; Sie P2MTM) '!$H$24</f>
        <v>71596</v>
      </c>
      <c r="C13" s="8">
        <v>0</v>
      </c>
      <c r="D13" s="7">
        <f t="shared" si="0"/>
        <v>71596</v>
      </c>
    </row>
    <row r="14" spans="1:4" ht="14.5">
      <c r="A14" s="6" t="s">
        <v>18</v>
      </c>
      <c r="B14" s="7">
        <f>'[1]5(Sie Yankes PRPM &amp; Sie P2MTM) '!$E$27+'[1]5(Sie Yankes PRPM &amp; Sie P2MTM) '!$E$28+'[1]5(Sie Yankes PRPM &amp; Sie P2MTM) '!$H$27+'[1]5(Sie Yankes PRPM &amp; Sie P2MTM) '!$H$28</f>
        <v>25872</v>
      </c>
      <c r="C14" s="8">
        <v>0</v>
      </c>
      <c r="D14" s="7">
        <f t="shared" si="0"/>
        <v>25872</v>
      </c>
    </row>
    <row r="15" spans="1:4" ht="14.5">
      <c r="A15" s="6" t="s">
        <v>19</v>
      </c>
      <c r="B15" s="7">
        <f>'[1]5(Sie Yankes PRPM &amp; Sie P2MTM) '!$E$29+'[1]5(Sie Yankes PRPM &amp; Sie P2MTM) '!$E$30+'[1]5(Sie Yankes PRPM &amp; Sie P2MTM) '!$H$29+'[1]5(Sie Yankes PRPM &amp; Sie P2MTM) '!$H$30</f>
        <v>194196</v>
      </c>
      <c r="C15" s="8">
        <v>0</v>
      </c>
      <c r="D15" s="7">
        <f t="shared" si="0"/>
        <v>194196</v>
      </c>
    </row>
    <row r="16" spans="1:4" ht="14.5">
      <c r="A16" s="6" t="s">
        <v>20</v>
      </c>
      <c r="B16" s="7">
        <f>'[1]5(Sie Yankes PRPM &amp; Sie P2MTM) '!$E$31+'[1]5(Sie Yankes PRPM &amp; Sie P2MTM) '!$E$32+'[1]5(Sie Yankes PRPM &amp; Sie P2MTM) '!$E$33+'[1]5(Sie Yankes PRPM &amp; Sie P2MTM) '!$H$31+'[1]5(Sie Yankes PRPM &amp; Sie P2MTM) '!$H$32+'[1]5(Sie Yankes PRPM &amp; Sie P2MTM) '!$H$33</f>
        <v>117366</v>
      </c>
      <c r="C16" s="8">
        <v>0</v>
      </c>
      <c r="D16" s="7">
        <f t="shared" si="0"/>
        <v>117366</v>
      </c>
    </row>
    <row r="17" spans="1:4" ht="14.5">
      <c r="A17" s="6" t="s">
        <v>21</v>
      </c>
      <c r="B17" s="7">
        <f>'[1]5(Sie Yankes PRPM &amp; Sie P2MTM) '!$E$34+'[1]5(Sie Yankes PRPM &amp; Sie P2MTM) '!$E$35+'[1]5(Sie Yankes PRPM &amp; Sie P2MTM) '!$E$36+'[1]5(Sie Yankes PRPM &amp; Sie P2MTM) '!$G$34+'[1]5(Sie Yankes PRPM &amp; Sie P2MTM) '!$G$35+'[1]5(Sie Yankes PRPM &amp; Sie P2MTM) '!$G$36</f>
        <v>204267</v>
      </c>
      <c r="C17" s="8">
        <v>0</v>
      </c>
      <c r="D17" s="7">
        <f t="shared" si="0"/>
        <v>204267</v>
      </c>
    </row>
    <row r="18" spans="1:4" ht="14.5">
      <c r="A18" s="6" t="s">
        <v>22</v>
      </c>
      <c r="B18" s="7">
        <f>-'[1]5(Sie Yankes PRPM &amp; Sie P2MTM) '!$E$37+'[1]5(Sie Yankes PRPM &amp; Sie P2MTM) '!$E$38+'[1]5(Sie Yankes PRPM &amp; Sie P2MTM) '!$E$39+'[1]5(Sie Yankes PRPM &amp; Sie P2MTM) '!$H$37+'[1]5(Sie Yankes PRPM &amp; Sie P2MTM) '!$H$38+'[1]5(Sie Yankes PRPM &amp; Sie P2MTM) '!$H$39</f>
        <v>124803</v>
      </c>
      <c r="C18" s="8">
        <v>0</v>
      </c>
      <c r="D18" s="7">
        <f t="shared" si="0"/>
        <v>124803</v>
      </c>
    </row>
    <row r="19" spans="1:4" ht="14.5">
      <c r="A19" s="6" t="s">
        <v>23</v>
      </c>
      <c r="B19" s="7">
        <f>'[1]5(Sie Yankes PRPM &amp; Sie P2MTM) '!$E$40+'[1]5(Sie Yankes PRPM &amp; Sie P2MTM) '!$H$40</f>
        <v>32918</v>
      </c>
      <c r="C19" s="8">
        <v>0</v>
      </c>
      <c r="D19" s="7">
        <f t="shared" si="0"/>
        <v>32918</v>
      </c>
    </row>
    <row r="20" spans="1:4" ht="14.5">
      <c r="A20" s="6" t="s">
        <v>24</v>
      </c>
      <c r="B20" s="7">
        <f>'[1]5(Sie Yankes PRPM &amp; Sie P2MTM) '!$E$41+'[1]5(Sie Yankes PRPM &amp; Sie P2MTM) '!$E$42+'[1]5(Sie Yankes PRPM &amp; Sie P2MTM) '!$E$43+'[1]5(Sie Yankes PRPM &amp; Sie P2MTM) '!$H$41+'[1]5(Sie Yankes PRPM &amp; Sie P2MTM) '!$H$42+'[1]5(Sie Yankes PRPM &amp; Sie P2MTM) '!$H$43</f>
        <v>57168</v>
      </c>
      <c r="C20" s="8">
        <v>0</v>
      </c>
      <c r="D20" s="7">
        <f t="shared" si="0"/>
        <v>57168</v>
      </c>
    </row>
    <row r="21" spans="1:4" ht="14.5">
      <c r="A21" s="6" t="s">
        <v>25</v>
      </c>
      <c r="B21" s="7">
        <f>'[1]5(Sie Yankes PRPM &amp; Sie P2MTM) '!$E$44+'[1]5(Sie Yankes PRPM &amp; Sie P2MTM) '!$E$45+'[1]5(Sie Yankes PRPM &amp; Sie P2MTM) '!$E$46+'[1]5(Sie Yankes PRPM &amp; Sie P2MTM) '!$H$44+'[1]5(Sie Yankes PRPM &amp; Sie P2MTM) '!$H$45+'[1]5(Sie Yankes PRPM &amp; Sie P2MTM) '!$H$46</f>
        <v>38604</v>
      </c>
      <c r="C21" s="8">
        <v>0</v>
      </c>
      <c r="D21" s="7">
        <f t="shared" si="0"/>
        <v>38604</v>
      </c>
    </row>
    <row r="22" spans="1:4" ht="14.5">
      <c r="A22" s="6" t="s">
        <v>26</v>
      </c>
      <c r="B22" s="7">
        <f>'[1]5(Sie Yankes PRPM &amp; Sie P2MTM) '!$E$51+'[1]5(Sie Yankes PRPM &amp; Sie P2MTM) '!$H$51</f>
        <v>30855</v>
      </c>
      <c r="C22" s="8">
        <v>0</v>
      </c>
      <c r="D22" s="7">
        <f t="shared" si="0"/>
        <v>30855</v>
      </c>
    </row>
    <row r="23" spans="1:4" ht="14.5">
      <c r="A23" s="6" t="s">
        <v>27</v>
      </c>
      <c r="B23" s="7">
        <f>'[1]5(Sie Yankes PRPM &amp; Sie P2MTM) '!$E$25+'[1]5(Sie Yankes PRPM &amp; Sie P2MTM) '!$E$26+'[1]5(Sie Yankes PRPM &amp; Sie P2MTM) '!$H$25+'[1]5(Sie Yankes PRPM &amp; Sie P2MTM) '!$H$26</f>
        <v>76875</v>
      </c>
      <c r="C23" s="8">
        <v>0</v>
      </c>
      <c r="D23" s="7">
        <f t="shared" si="0"/>
        <v>76875</v>
      </c>
    </row>
    <row r="24" spans="1:4" ht="15" thickBot="1">
      <c r="A24" s="9" t="s">
        <v>28</v>
      </c>
      <c r="B24" s="10">
        <f>'[1]5(Sie Yankes PRPM &amp; Sie P2MTM) '!$E$47+'[1]5(Sie Yankes PRPM &amp; Sie P2MTM) '!$E$48+'[1]5(Sie Yankes PRPM &amp; Sie P2MTM) '!$E$49+'[1]5(Sie Yankes PRPM &amp; Sie P2MTM) '!$E$50+'[1]5(Sie Yankes PRPM &amp; Sie P2MTM) '!$H$47+'[1]5(Sie Yankes PRPM &amp; Sie P2MTM) '!$H$48+'[1]5(Sie Yankes PRPM &amp; Sie P2MTM) '!$H$49+'[1]5(Sie Yankes PRPM &amp; Sie P2MTM) '!$H$50</f>
        <v>87359</v>
      </c>
      <c r="C24" s="11">
        <v>0</v>
      </c>
      <c r="D24" s="10">
        <f t="shared" si="0"/>
        <v>87359</v>
      </c>
    </row>
    <row r="25" spans="1:4" ht="15" thickTop="1">
      <c r="A25" s="12" t="s">
        <v>29</v>
      </c>
      <c r="B25" s="13">
        <f>SUM(B8:B24)</f>
        <v>1423759</v>
      </c>
      <c r="C25" s="14"/>
      <c r="D25" s="13">
        <f>SUM(D8:D24)</f>
        <v>1423759</v>
      </c>
    </row>
    <row r="26" spans="1:4" ht="14.5">
      <c r="A26" s="15" t="s">
        <v>30</v>
      </c>
      <c r="B26" s="16">
        <v>1662710</v>
      </c>
      <c r="C26" s="17">
        <v>0</v>
      </c>
      <c r="D26" s="16">
        <v>1662710</v>
      </c>
    </row>
    <row r="27" spans="1:4" ht="14.5">
      <c r="A27" s="18">
        <v>2021</v>
      </c>
      <c r="B27" s="7">
        <v>1667247</v>
      </c>
      <c r="C27" s="19">
        <v>0</v>
      </c>
      <c r="D27" s="7">
        <v>1667247</v>
      </c>
    </row>
    <row r="28" spans="1:4" ht="14.5">
      <c r="A28" s="20">
        <v>2020</v>
      </c>
      <c r="B28" s="21">
        <v>1444867</v>
      </c>
      <c r="C28" s="22"/>
      <c r="D28" s="21">
        <v>1444867</v>
      </c>
    </row>
    <row r="29" spans="1:4" ht="14.5">
      <c r="A29" s="23">
        <v>2019</v>
      </c>
      <c r="B29" s="24">
        <v>1464116</v>
      </c>
      <c r="C29" s="22"/>
      <c r="D29" s="25">
        <v>1464116</v>
      </c>
    </row>
    <row r="30" spans="1:4" ht="14.5">
      <c r="A30" s="23">
        <v>2018</v>
      </c>
      <c r="B30" s="24">
        <v>1820706</v>
      </c>
      <c r="C30" s="22"/>
      <c r="D30" s="25">
        <v>1820706</v>
      </c>
    </row>
    <row r="31" spans="1:4" ht="14.5">
      <c r="A31" s="23">
        <v>2017</v>
      </c>
      <c r="B31" s="24">
        <v>1940863.9906761674</v>
      </c>
      <c r="C31" s="22"/>
      <c r="D31" s="25">
        <v>1940863.9906761674</v>
      </c>
    </row>
    <row r="32" spans="1:4" ht="14.5">
      <c r="A32" s="26">
        <v>2016</v>
      </c>
      <c r="B32" s="24">
        <v>1871669</v>
      </c>
      <c r="C32" s="22"/>
      <c r="D32" s="25">
        <v>1871669</v>
      </c>
    </row>
    <row r="34" spans="1:1" ht="14.5">
      <c r="A34" s="1" t="s">
        <v>31</v>
      </c>
    </row>
  </sheetData>
  <sheetProtection/>
  <mergeCells count="7">
    <mergeCell ref="A5:A6"/>
    <mergeCell ref="B5:C5"/>
    <mergeCell ref="D5:D6"/>
    <mergeCell ref="C28:C32"/>
    <mergeCell ref="A1:D1"/>
    <mergeCell ref="A2:D2"/>
    <mergeCell ref="A3:D3"/>
  </mergeCells>
  <pageMargins left="0.7" right="0.7" top="0.75" bottom="0.75" header="0.3" footer="0.3"/>
  <pageSetup horizontalDpi="300" verticalDpi="300" orientation="portrait" paperSiz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