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7C203EFC-F234-4D31-9303-70A612FE5633}" xr6:coauthVersionLast="47" xr6:coauthVersionMax="47" xr10:uidLastSave="{00000000-0000-0000-0000-000000000000}"/>
  <bookViews>
    <workbookView xWindow="-120" yWindow="-120" windowWidth="20640" windowHeight="11040" xr2:uid="{CE2874C1-22F4-42C0-B275-E498A8FE047E}"/>
  </bookViews>
  <sheets>
    <sheet name="hsl tngkapn laut mnrt Kecamatan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J9" i="1"/>
  <c r="J19" i="1" s="1"/>
  <c r="K9" i="1"/>
  <c r="K19" i="1" s="1"/>
  <c r="F10" i="1"/>
  <c r="G10" i="1"/>
  <c r="J10" i="1"/>
  <c r="B21" i="1" s="1"/>
  <c r="K10" i="1"/>
  <c r="F11" i="1"/>
  <c r="G11" i="1"/>
  <c r="J11" i="1"/>
  <c r="K11" i="1"/>
  <c r="F12" i="1"/>
  <c r="G12" i="1"/>
  <c r="J12" i="1"/>
  <c r="B19" i="1" s="1"/>
  <c r="K12" i="1"/>
  <c r="F13" i="1"/>
  <c r="G13" i="1"/>
  <c r="J13" i="1"/>
  <c r="K13" i="1"/>
  <c r="F15" i="1"/>
  <c r="G15" i="1"/>
  <c r="J15" i="1"/>
  <c r="K15" i="1"/>
  <c r="F16" i="1"/>
  <c r="G16" i="1"/>
  <c r="F17" i="1"/>
  <c r="B18" i="1" s="1"/>
  <c r="B26" i="1" s="1"/>
  <c r="G17" i="1"/>
  <c r="G24" i="1" s="1"/>
  <c r="F19" i="1"/>
  <c r="G19" i="1"/>
  <c r="F20" i="1"/>
  <c r="G20" i="1"/>
  <c r="F21" i="1"/>
  <c r="G21" i="1"/>
  <c r="B22" i="1"/>
  <c r="F22" i="1"/>
  <c r="G22" i="1"/>
  <c r="F23" i="1"/>
  <c r="G23" i="1"/>
  <c r="B25" i="1"/>
  <c r="C26" i="1"/>
  <c r="F24" i="1" l="1"/>
</calcChain>
</file>

<file path=xl/sharedStrings.xml><?xml version="1.0" encoding="utf-8"?>
<sst xmlns="http://schemas.openxmlformats.org/spreadsheetml/2006/main" count="72" uniqueCount="46">
  <si>
    <t>Jumlah 2022</t>
  </si>
  <si>
    <t>17. BREBES</t>
  </si>
  <si>
    <t>16. JATIBARANG</t>
  </si>
  <si>
    <t>15.KERTABESUKI</t>
  </si>
  <si>
    <t>15. SONGGOM</t>
  </si>
  <si>
    <t>14.KEDUNGUTER</t>
  </si>
  <si>
    <t>14. WANASARI</t>
  </si>
  <si>
    <t>13.GRINTING</t>
  </si>
  <si>
    <t>13. BULAKAMBA</t>
  </si>
  <si>
    <t>12. RANDUSANGA KULON</t>
  </si>
  <si>
    <t>12. KERSANA</t>
  </si>
  <si>
    <t>11. PESANTUNAN</t>
  </si>
  <si>
    <t>11. TANJUNG</t>
  </si>
  <si>
    <t>10. KARANGDEMPEL</t>
  </si>
  <si>
    <t>10. LOSARI</t>
  </si>
  <si>
    <t>09. PRAPAG LOR</t>
  </si>
  <si>
    <t>09. BANJARHARJO</t>
  </si>
  <si>
    <t>08. PRAPAG KIDUL</t>
  </si>
  <si>
    <t>08. KETANGGUNGAN</t>
  </si>
  <si>
    <t>07. KALIWLINGI</t>
  </si>
  <si>
    <t>07. LARANGAN</t>
  </si>
  <si>
    <t>06. KALIGANGSA</t>
  </si>
  <si>
    <t>06. TONJONG</t>
  </si>
  <si>
    <t>05. KRAKAHAN</t>
  </si>
  <si>
    <t>05. SIRAMPOG</t>
  </si>
  <si>
    <t>04. PENGARADAN</t>
  </si>
  <si>
    <t>04. PAGUYANGAN</t>
  </si>
  <si>
    <t>03. KLUWUT</t>
  </si>
  <si>
    <t>03. BUMIAYU</t>
  </si>
  <si>
    <t>02. PULOLAMPES</t>
  </si>
  <si>
    <t>02. BANTARKAWUNG</t>
  </si>
  <si>
    <t>01. SAWOJAJAR</t>
  </si>
  <si>
    <t>01. SALEM</t>
  </si>
  <si>
    <t>3</t>
  </si>
  <si>
    <t>2</t>
  </si>
  <si>
    <t>1</t>
  </si>
  <si>
    <t>Nilai Produksi    (Ribu Rupiah)</t>
  </si>
  <si>
    <t>Banyaknya Produksi (Kg)</t>
  </si>
  <si>
    <t>Pelabuhan</t>
  </si>
  <si>
    <t>Non Pelabuhan</t>
  </si>
  <si>
    <t>Kecamatan</t>
  </si>
  <si>
    <t>Menurut Pelabuhan Ikan di Kabupaten Brebes Tahun 2022</t>
  </si>
  <si>
    <t>Menurut Non Pelabuhan Ikan di Kabupaten Brebes Tahun 2022</t>
  </si>
  <si>
    <t>Menurut Kecamatan di Kabupaten Brebes Tahun 2022</t>
  </si>
  <si>
    <t>Banyaknya Produksi dan Nilai Produksi Hasil Tangkapan Laut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</si>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</sst>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theme="0"/>
      <name val="Calibri"/>
      <family val="2"/>
      <charset val="1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wrapText="1"/>
    </xf>
    <xf numFmtId="165" fontId="4" fillId="0" borderId="1" xfId="1" applyNumberFormat="1" applyFont="1" applyBorder="1"/>
    <xf numFmtId="0" fontId="5" fillId="0" borderId="2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166" fontId="4" fillId="0" borderId="1" xfId="2" applyFont="1" applyFill="1" applyBorder="1"/>
    <xf numFmtId="166" fontId="5" fillId="0" borderId="1" xfId="2" applyFont="1" applyBorder="1" applyAlignment="1">
      <alignment horizontal="right"/>
    </xf>
    <xf numFmtId="0" fontId="5" fillId="0" borderId="2" xfId="0" applyFont="1" applyBorder="1"/>
    <xf numFmtId="166" fontId="8" fillId="0" borderId="0" xfId="2" applyFont="1" applyFill="1" applyBorder="1"/>
    <xf numFmtId="166" fontId="8" fillId="0" borderId="0" xfId="2" applyFont="1" applyBorder="1"/>
    <xf numFmtId="0" fontId="9" fillId="0" borderId="0" xfId="0" applyFont="1" applyAlignment="1">
      <alignment horizontal="right"/>
    </xf>
    <xf numFmtId="166" fontId="9" fillId="0" borderId="0" xfId="2" applyFont="1" applyFill="1" applyBorder="1"/>
    <xf numFmtId="0" fontId="9" fillId="0" borderId="0" xfId="0" applyFont="1"/>
    <xf numFmtId="0" fontId="9" fillId="0" borderId="0" xfId="0" applyFont="1" applyAlignment="1">
      <alignment wrapText="1"/>
    </xf>
    <xf numFmtId="166" fontId="9" fillId="0" borderId="0" xfId="2" applyFont="1" applyFill="1" applyBorder="1" applyAlignment="1">
      <alignment horizontal="right"/>
    </xf>
    <xf numFmtId="0" fontId="8" fillId="2" borderId="0" xfId="0" quotePrefix="1" applyFont="1" applyFill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Drive\DATA%20PERIKANAN%20TANGKAP\DATA%20PRODUKSI%20TAHUN%202022\FORM%20NON%20PELABUHAN%20KABUPATEN%20BREBE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Drive\DATA%20PERIKANAN%20TANGKAP\DATA%20PRODUKSI%20TAHUN%202022\FORM%20PELABUHAN%20KABUPATEN%20BREB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n Pelabuhan Januari"/>
      <sheetName val="Non Pelabuhan Februari"/>
      <sheetName val="Non Pelabuhan Maret"/>
      <sheetName val="Non Pelabuhan April"/>
      <sheetName val="Non Pelabuhan Mei"/>
      <sheetName val="Non Pelabuhan Juni"/>
      <sheetName val="Non Pelabuhan Juli"/>
      <sheetName val="Non Pelabuhan Agustus"/>
      <sheetName val="Non Pelabuhan September"/>
      <sheetName val="Non Pelabuhan Oktober"/>
      <sheetName val="Non Pelabuhan November"/>
      <sheetName val="Non Pelabuhan Desember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B1">
            <v>398103</v>
          </cell>
          <cell r="C1">
            <v>4685418750</v>
          </cell>
        </row>
        <row r="2">
          <cell r="B2">
            <v>442625</v>
          </cell>
          <cell r="C2">
            <v>5353361600</v>
          </cell>
        </row>
        <row r="3">
          <cell r="B3">
            <v>37397</v>
          </cell>
          <cell r="C3">
            <v>743394000</v>
          </cell>
        </row>
        <row r="4">
          <cell r="B4">
            <v>66023</v>
          </cell>
          <cell r="C4">
            <v>2971035000</v>
          </cell>
        </row>
        <row r="5">
          <cell r="B5">
            <v>18892</v>
          </cell>
          <cell r="C5">
            <v>871380000</v>
          </cell>
        </row>
        <row r="6">
          <cell r="B6">
            <v>192096</v>
          </cell>
          <cell r="C6">
            <v>4605796000</v>
          </cell>
        </row>
        <row r="7">
          <cell r="B7">
            <v>179359</v>
          </cell>
          <cell r="C7">
            <v>4265122000</v>
          </cell>
        </row>
        <row r="8">
          <cell r="B8">
            <v>16193</v>
          </cell>
          <cell r="C8">
            <v>596205000</v>
          </cell>
        </row>
        <row r="9">
          <cell r="B9">
            <v>20313</v>
          </cell>
          <cell r="C9">
            <v>195420000</v>
          </cell>
        </row>
        <row r="10">
          <cell r="B10">
            <v>5556</v>
          </cell>
          <cell r="C10">
            <v>111978000</v>
          </cell>
        </row>
        <row r="11">
          <cell r="B11">
            <v>2333</v>
          </cell>
          <cell r="C11">
            <v>56785000</v>
          </cell>
        </row>
        <row r="12">
          <cell r="B12">
            <v>1275</v>
          </cell>
          <cell r="C12">
            <v>15300000</v>
          </cell>
        </row>
        <row r="13">
          <cell r="B13">
            <v>4015</v>
          </cell>
          <cell r="C13">
            <v>10716000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ar Kerja Pelabuhan"/>
    </sheetNames>
    <sheetDataSet>
      <sheetData sheetId="0" refreshError="1">
        <row r="29">
          <cell r="O29">
            <v>646825.05000000005</v>
          </cell>
        </row>
        <row r="35">
          <cell r="P35">
            <v>552673</v>
          </cell>
          <cell r="Q35">
            <v>6130458400</v>
          </cell>
        </row>
        <row r="36">
          <cell r="P36">
            <v>1581534</v>
          </cell>
          <cell r="Q36">
            <v>10695909000</v>
          </cell>
        </row>
        <row r="37">
          <cell r="P37">
            <v>97840.9</v>
          </cell>
          <cell r="Q37">
            <v>534853200</v>
          </cell>
        </row>
        <row r="38">
          <cell r="P38">
            <v>75831.650000000009</v>
          </cell>
          <cell r="Q38">
            <v>632274500</v>
          </cell>
        </row>
        <row r="39">
          <cell r="P39">
            <v>278789</v>
          </cell>
          <cell r="Q39">
            <v>8088566000</v>
          </cell>
        </row>
        <row r="40">
          <cell r="P40">
            <v>58722</v>
          </cell>
          <cell r="Q40">
            <v>1952671000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0286-D35E-4C80-BF60-582D82ABB553}">
  <dimension ref="A1:K31"/>
  <sheetViews>
    <sheetView tabSelected="1" showWhiteSpace="0" zoomScale="88" zoomScaleNormal="88" zoomScalePageLayoutView="77" workbookViewId="0">
      <selection activeCell="A2" sqref="A2:C2"/>
    </sheetView>
  </sheetViews>
  <sheetFormatPr defaultColWidth="9" defaultRowHeight="15" x14ac:dyDescent="0.25"/>
  <cols>
    <col min="1" max="1" width="27.7109375" customWidth="1"/>
    <col min="2" max="3" width="25.42578125" customWidth="1"/>
    <col min="5" max="5" width="35.42578125" customWidth="1"/>
    <col min="6" max="6" width="12.85546875" bestFit="1" customWidth="1"/>
    <col min="7" max="7" width="18.85546875" bestFit="1" customWidth="1"/>
    <col min="10" max="10" width="12.85546875" bestFit="1" customWidth="1"/>
    <col min="11" max="11" width="18.85546875" bestFit="1" customWidth="1"/>
  </cols>
  <sheetData>
    <row r="1" spans="1:11" x14ac:dyDescent="0.25">
      <c r="A1" s="30" t="s">
        <v>45</v>
      </c>
      <c r="B1" s="30"/>
      <c r="C1" s="30"/>
      <c r="D1" s="1"/>
      <c r="E1" s="29" t="s">
        <v>45</v>
      </c>
      <c r="F1" s="29"/>
      <c r="G1" s="29"/>
      <c r="H1" s="5"/>
      <c r="I1" s="29" t="s">
        <v>45</v>
      </c>
      <c r="J1" s="29"/>
      <c r="K1" s="29"/>
    </row>
    <row r="2" spans="1:11" x14ac:dyDescent="0.25">
      <c r="A2" s="30" t="s">
        <v>44</v>
      </c>
      <c r="B2" s="30"/>
      <c r="C2" s="30"/>
      <c r="D2" s="1"/>
      <c r="E2" s="29" t="s">
        <v>44</v>
      </c>
      <c r="F2" s="29"/>
      <c r="G2" s="29"/>
      <c r="H2" s="5"/>
      <c r="I2" s="29" t="s">
        <v>44</v>
      </c>
      <c r="J2" s="29"/>
      <c r="K2" s="29"/>
    </row>
    <row r="3" spans="1:11" x14ac:dyDescent="0.25">
      <c r="A3" s="30" t="s">
        <v>43</v>
      </c>
      <c r="B3" s="30"/>
      <c r="C3" s="30"/>
      <c r="D3" s="1"/>
      <c r="E3" s="29" t="s">
        <v>42</v>
      </c>
      <c r="F3" s="29"/>
      <c r="G3" s="29"/>
      <c r="H3" s="5"/>
      <c r="I3" s="29" t="s">
        <v>41</v>
      </c>
      <c r="J3" s="29"/>
      <c r="K3" s="29"/>
    </row>
    <row r="4" spans="1:11" ht="10.5" customHeight="1" x14ac:dyDescent="0.25">
      <c r="A4" s="28"/>
      <c r="B4" s="28"/>
      <c r="C4" s="28"/>
      <c r="D4" s="1"/>
      <c r="E4" s="26"/>
      <c r="F4" s="5"/>
      <c r="G4" s="5"/>
      <c r="H4" s="5"/>
      <c r="I4" s="5"/>
      <c r="J4" s="5"/>
      <c r="K4" s="5"/>
    </row>
    <row r="5" spans="1:11" ht="15.75" thickBot="1" x14ac:dyDescent="0.3">
      <c r="A5" s="27"/>
      <c r="B5" s="27"/>
      <c r="C5" s="27"/>
      <c r="D5" s="1"/>
      <c r="E5" s="26"/>
      <c r="F5" s="5"/>
      <c r="G5" s="5"/>
      <c r="H5" s="5"/>
      <c r="I5" s="26"/>
      <c r="J5" s="5"/>
      <c r="K5" s="5"/>
    </row>
    <row r="6" spans="1:11" ht="15.75" customHeight="1" x14ac:dyDescent="0.25">
      <c r="A6" s="25" t="s">
        <v>40</v>
      </c>
      <c r="B6" s="24" t="s">
        <v>37</v>
      </c>
      <c r="C6" s="24" t="s">
        <v>36</v>
      </c>
      <c r="D6" s="1"/>
      <c r="E6" s="20" t="s">
        <v>39</v>
      </c>
      <c r="F6" s="19" t="s">
        <v>37</v>
      </c>
      <c r="G6" s="19" t="s">
        <v>36</v>
      </c>
      <c r="H6" s="5"/>
      <c r="I6" s="20" t="s">
        <v>38</v>
      </c>
      <c r="J6" s="19" t="s">
        <v>37</v>
      </c>
      <c r="K6" s="19" t="s">
        <v>36</v>
      </c>
    </row>
    <row r="7" spans="1:11" ht="15.75" thickBot="1" x14ac:dyDescent="0.3">
      <c r="A7" s="23"/>
      <c r="B7" s="22"/>
      <c r="C7" s="21"/>
      <c r="D7" s="1"/>
      <c r="E7" s="20"/>
      <c r="F7" s="19"/>
      <c r="G7" s="19"/>
      <c r="H7" s="5"/>
      <c r="I7" s="20"/>
      <c r="J7" s="19"/>
      <c r="K7" s="19"/>
    </row>
    <row r="8" spans="1:11" ht="16.5" thickBot="1" x14ac:dyDescent="0.3">
      <c r="A8" s="18" t="s">
        <v>35</v>
      </c>
      <c r="B8" s="17" t="s">
        <v>34</v>
      </c>
      <c r="C8" s="17" t="s">
        <v>33</v>
      </c>
      <c r="D8" s="1"/>
      <c r="E8" s="16" t="s">
        <v>35</v>
      </c>
      <c r="F8" s="16" t="s">
        <v>34</v>
      </c>
      <c r="G8" s="16" t="s">
        <v>33</v>
      </c>
      <c r="H8" s="5"/>
      <c r="I8" s="16" t="s">
        <v>35</v>
      </c>
      <c r="J8" s="16" t="s">
        <v>34</v>
      </c>
      <c r="K8" s="16" t="s">
        <v>33</v>
      </c>
    </row>
    <row r="9" spans="1:11" ht="16.5" thickBot="1" x14ac:dyDescent="0.3">
      <c r="A9" s="8" t="s">
        <v>32</v>
      </c>
      <c r="B9" s="7">
        <v>0</v>
      </c>
      <c r="C9" s="7">
        <v>0</v>
      </c>
      <c r="D9" s="1"/>
      <c r="E9" s="13" t="s">
        <v>31</v>
      </c>
      <c r="F9" s="15">
        <f>[1]Sheet2!$B$3</f>
        <v>37397</v>
      </c>
      <c r="G9" s="15">
        <f>[1]Sheet2!$C$3</f>
        <v>743394000</v>
      </c>
      <c r="H9" s="5"/>
      <c r="I9" s="13" t="s">
        <v>31</v>
      </c>
      <c r="J9" s="15">
        <f>'[2]Lembar Kerja Pelabuhan'!$P$38</f>
        <v>75831.650000000009</v>
      </c>
      <c r="K9" s="15">
        <f>'[2]Lembar Kerja Pelabuhan'!$Q$38</f>
        <v>632274500</v>
      </c>
    </row>
    <row r="10" spans="1:11" ht="16.5" thickBot="1" x14ac:dyDescent="0.3">
      <c r="A10" s="8" t="s">
        <v>30</v>
      </c>
      <c r="B10" s="7">
        <v>0</v>
      </c>
      <c r="C10" s="7">
        <v>0</v>
      </c>
      <c r="D10" s="1"/>
      <c r="E10" s="13" t="s">
        <v>29</v>
      </c>
      <c r="F10" s="15">
        <f>[1]Sheet2!$B$1</f>
        <v>398103</v>
      </c>
      <c r="G10" s="15">
        <f>[1]Sheet2!$C$1</f>
        <v>4685418750</v>
      </c>
      <c r="H10" s="5"/>
      <c r="I10" s="13" t="s">
        <v>29</v>
      </c>
      <c r="J10" s="15">
        <f>'[2]Lembar Kerja Pelabuhan'!$P$36</f>
        <v>1581534</v>
      </c>
      <c r="K10" s="15">
        <f>'[2]Lembar Kerja Pelabuhan'!$Q$36</f>
        <v>10695909000</v>
      </c>
    </row>
    <row r="11" spans="1:11" ht="16.5" thickBot="1" x14ac:dyDescent="0.3">
      <c r="A11" s="8" t="s">
        <v>28</v>
      </c>
      <c r="B11" s="7">
        <v>0</v>
      </c>
      <c r="C11" s="7">
        <v>0</v>
      </c>
      <c r="D11" s="1"/>
      <c r="E11" s="13" t="s">
        <v>27</v>
      </c>
      <c r="F11" s="15">
        <f>[1]Sheet2!$B$2</f>
        <v>442625</v>
      </c>
      <c r="G11" s="15">
        <f>[1]Sheet2!$C$2</f>
        <v>5353361600</v>
      </c>
      <c r="H11" s="5"/>
      <c r="I11" s="13" t="s">
        <v>27</v>
      </c>
      <c r="J11" s="15">
        <f>'[2]Lembar Kerja Pelabuhan'!$P$35</f>
        <v>552673</v>
      </c>
      <c r="K11" s="15">
        <f>'[2]Lembar Kerja Pelabuhan'!$Q$35</f>
        <v>6130458400</v>
      </c>
    </row>
    <row r="12" spans="1:11" ht="16.5" thickBot="1" x14ac:dyDescent="0.3">
      <c r="A12" s="8" t="s">
        <v>26</v>
      </c>
      <c r="B12" s="7">
        <v>0</v>
      </c>
      <c r="C12" s="7">
        <v>0</v>
      </c>
      <c r="D12" s="1"/>
      <c r="E12" s="13" t="s">
        <v>25</v>
      </c>
      <c r="F12" s="15">
        <f>[1]Sheet2!$B$7</f>
        <v>179359</v>
      </c>
      <c r="G12" s="15">
        <f>[1]Sheet2!$C$7</f>
        <v>4265122000</v>
      </c>
      <c r="H12" s="5"/>
      <c r="I12" s="13" t="s">
        <v>25</v>
      </c>
      <c r="J12" s="15">
        <f>'[2]Lembar Kerja Pelabuhan'!$P$40</f>
        <v>58722</v>
      </c>
      <c r="K12" s="15">
        <f>'[2]Lembar Kerja Pelabuhan'!$Q$40</f>
        <v>1952671000</v>
      </c>
    </row>
    <row r="13" spans="1:11" ht="16.5" thickBot="1" x14ac:dyDescent="0.3">
      <c r="A13" s="8" t="s">
        <v>24</v>
      </c>
      <c r="B13" s="7">
        <v>0</v>
      </c>
      <c r="C13" s="7">
        <v>0</v>
      </c>
      <c r="D13" s="1"/>
      <c r="E13" s="13" t="s">
        <v>23</v>
      </c>
      <c r="F13" s="15">
        <f>[1]Sheet2!$B$6</f>
        <v>192096</v>
      </c>
      <c r="G13" s="15">
        <f>[1]Sheet2!$C$6</f>
        <v>4605796000</v>
      </c>
      <c r="H13" s="5"/>
      <c r="I13" s="13" t="s">
        <v>23</v>
      </c>
      <c r="J13" s="15">
        <f>'[2]Lembar Kerja Pelabuhan'!$P$39</f>
        <v>278789</v>
      </c>
      <c r="K13" s="15">
        <f>'[2]Lembar Kerja Pelabuhan'!$Q$39</f>
        <v>8088566000</v>
      </c>
    </row>
    <row r="14" spans="1:11" ht="16.5" thickBot="1" x14ac:dyDescent="0.3">
      <c r="A14" s="8" t="s">
        <v>22</v>
      </c>
      <c r="B14" s="7">
        <v>0</v>
      </c>
      <c r="C14" s="7">
        <v>0</v>
      </c>
      <c r="D14" s="1"/>
      <c r="E14" s="13" t="s">
        <v>21</v>
      </c>
      <c r="F14" s="15">
        <v>0</v>
      </c>
      <c r="G14" s="15">
        <v>0</v>
      </c>
      <c r="H14" s="5"/>
      <c r="I14" s="13" t="s">
        <v>21</v>
      </c>
      <c r="J14" s="15">
        <v>0</v>
      </c>
      <c r="K14" s="15">
        <v>0</v>
      </c>
    </row>
    <row r="15" spans="1:11" ht="16.5" thickBot="1" x14ac:dyDescent="0.3">
      <c r="A15" s="8" t="s">
        <v>20</v>
      </c>
      <c r="B15" s="7">
        <v>0</v>
      </c>
      <c r="C15" s="7">
        <v>0</v>
      </c>
      <c r="D15" s="1"/>
      <c r="E15" s="13" t="s">
        <v>19</v>
      </c>
      <c r="F15" s="15">
        <f>[1]Sheet2!$B$4</f>
        <v>66023</v>
      </c>
      <c r="G15" s="15">
        <f>[1]Sheet2!$C$4</f>
        <v>2971035000</v>
      </c>
      <c r="H15" s="5"/>
      <c r="I15" s="13" t="s">
        <v>19</v>
      </c>
      <c r="J15" s="15">
        <f>'[2]Lembar Kerja Pelabuhan'!$P$37</f>
        <v>97840.9</v>
      </c>
      <c r="K15" s="15">
        <f>'[2]Lembar Kerja Pelabuhan'!$Q$37</f>
        <v>534853200</v>
      </c>
    </row>
    <row r="16" spans="1:11" ht="16.5" thickBot="1" x14ac:dyDescent="0.3">
      <c r="A16" s="8" t="s">
        <v>18</v>
      </c>
      <c r="B16" s="7">
        <v>0</v>
      </c>
      <c r="C16" s="7">
        <v>0</v>
      </c>
      <c r="D16" s="1"/>
      <c r="E16" s="13" t="s">
        <v>17</v>
      </c>
      <c r="F16" s="15">
        <f>[1]Sheet2!$B$12</f>
        <v>1275</v>
      </c>
      <c r="G16" s="15">
        <f>[1]Sheet2!$C$12</f>
        <v>15300000</v>
      </c>
      <c r="H16" s="5"/>
      <c r="I16" s="13" t="s">
        <v>17</v>
      </c>
      <c r="J16" s="15">
        <v>0</v>
      </c>
      <c r="K16" s="15">
        <v>0</v>
      </c>
    </row>
    <row r="17" spans="1:11" ht="16.5" thickBot="1" x14ac:dyDescent="0.3">
      <c r="A17" s="8" t="s">
        <v>16</v>
      </c>
      <c r="B17" s="7">
        <v>0</v>
      </c>
      <c r="C17" s="7">
        <v>0</v>
      </c>
      <c r="D17" s="1"/>
      <c r="E17" s="13" t="s">
        <v>15</v>
      </c>
      <c r="F17" s="15">
        <f>[1]Sheet2!$B$5</f>
        <v>18892</v>
      </c>
      <c r="G17" s="15">
        <f>[1]Sheet2!$C$5</f>
        <v>871380000</v>
      </c>
      <c r="H17" s="5"/>
      <c r="I17" s="13" t="s">
        <v>15</v>
      </c>
      <c r="J17" s="15">
        <v>0</v>
      </c>
      <c r="K17" s="15">
        <v>0</v>
      </c>
    </row>
    <row r="18" spans="1:11" ht="16.5" thickBot="1" x14ac:dyDescent="0.3">
      <c r="A18" s="8" t="s">
        <v>14</v>
      </c>
      <c r="B18" s="7">
        <f>SUM(F16+F17)</f>
        <v>20167</v>
      </c>
      <c r="C18" s="7">
        <v>886680</v>
      </c>
      <c r="D18" s="1"/>
      <c r="E18" s="13" t="s">
        <v>13</v>
      </c>
      <c r="F18" s="15">
        <v>0</v>
      </c>
      <c r="G18" s="15">
        <v>0</v>
      </c>
      <c r="H18" s="5"/>
      <c r="I18" s="13" t="s">
        <v>13</v>
      </c>
      <c r="J18" s="15">
        <v>0</v>
      </c>
      <c r="K18" s="15">
        <v>0</v>
      </c>
    </row>
    <row r="19" spans="1:11" ht="16.5" thickBot="1" x14ac:dyDescent="0.3">
      <c r="A19" s="8" t="s">
        <v>12</v>
      </c>
      <c r="B19" s="7">
        <f>SUM(F12+J12+F13+J13)</f>
        <v>708966</v>
      </c>
      <c r="C19" s="7">
        <v>18912155</v>
      </c>
      <c r="D19" s="1"/>
      <c r="E19" s="14" t="s">
        <v>11</v>
      </c>
      <c r="F19" s="12">
        <f>[1]Sheet2!$B$8</f>
        <v>16193</v>
      </c>
      <c r="G19" s="12">
        <f>[1]Sheet2!$C$8</f>
        <v>596205000</v>
      </c>
      <c r="H19" s="5"/>
      <c r="I19" s="11" t="s">
        <v>0</v>
      </c>
      <c r="J19" s="9">
        <f>SUM(J9:J18)</f>
        <v>2645390.5499999998</v>
      </c>
      <c r="K19" s="9">
        <f>SUM(K9:K18)</f>
        <v>28034732100</v>
      </c>
    </row>
    <row r="20" spans="1:11" ht="16.5" thickBot="1" x14ac:dyDescent="0.3">
      <c r="A20" s="8" t="s">
        <v>10</v>
      </c>
      <c r="B20" s="7">
        <v>0</v>
      </c>
      <c r="C20" s="7">
        <v>0</v>
      </c>
      <c r="D20" s="1"/>
      <c r="E20" s="14" t="s">
        <v>9</v>
      </c>
      <c r="F20" s="12">
        <f>[1]Sheet2!$B$9</f>
        <v>20313</v>
      </c>
      <c r="G20" s="12">
        <f>[1]Sheet2!$C$9</f>
        <v>195420000</v>
      </c>
      <c r="H20" s="5"/>
      <c r="I20" s="5"/>
      <c r="J20" s="5"/>
      <c r="K20" s="5"/>
    </row>
    <row r="21" spans="1:11" ht="16.5" thickBot="1" x14ac:dyDescent="0.3">
      <c r="A21" s="8" t="s">
        <v>8</v>
      </c>
      <c r="B21" s="7">
        <f>SUM(F10+J10+F11+J11+F21)</f>
        <v>2980491</v>
      </c>
      <c r="C21" s="7">
        <v>26977125.75</v>
      </c>
      <c r="D21" s="1"/>
      <c r="E21" s="13" t="s">
        <v>7</v>
      </c>
      <c r="F21" s="12">
        <f>[1]Sheet2!$B$10</f>
        <v>5556</v>
      </c>
      <c r="G21" s="12">
        <f>[1]Sheet2!$C$10</f>
        <v>111978000</v>
      </c>
      <c r="H21" s="5"/>
      <c r="I21" s="5"/>
      <c r="J21" s="5"/>
      <c r="K21" s="5"/>
    </row>
    <row r="22" spans="1:11" ht="16.5" thickBot="1" x14ac:dyDescent="0.3">
      <c r="A22" s="8" t="s">
        <v>6</v>
      </c>
      <c r="B22" s="7">
        <f>SUM(F9+J9+F19+F23)</f>
        <v>133436.65000000002</v>
      </c>
      <c r="C22" s="7">
        <v>1982589.5</v>
      </c>
      <c r="D22" s="1"/>
      <c r="E22" s="13" t="s">
        <v>5</v>
      </c>
      <c r="F22" s="12">
        <f>[1]Sheet2!$B$11</f>
        <v>2333</v>
      </c>
      <c r="G22" s="12">
        <f>[1]Sheet2!$C$11</f>
        <v>56785000</v>
      </c>
      <c r="H22" s="5"/>
      <c r="I22" s="5"/>
      <c r="J22" s="5"/>
      <c r="K22" s="5"/>
    </row>
    <row r="23" spans="1:11" ht="16.5" thickBot="1" x14ac:dyDescent="0.3">
      <c r="A23" s="8" t="s">
        <v>4</v>
      </c>
      <c r="B23" s="7">
        <v>0</v>
      </c>
      <c r="C23" s="7">
        <v>0</v>
      </c>
      <c r="D23" s="1"/>
      <c r="E23" s="13" t="s">
        <v>3</v>
      </c>
      <c r="F23" s="12">
        <f>[1]Sheet2!$B$13</f>
        <v>4015</v>
      </c>
      <c r="G23" s="12">
        <f>[1]Sheet2!$C$13</f>
        <v>10716000</v>
      </c>
      <c r="H23" s="5"/>
      <c r="I23" s="5"/>
      <c r="J23" s="5"/>
      <c r="K23" s="5"/>
    </row>
    <row r="24" spans="1:11" ht="16.5" thickBot="1" x14ac:dyDescent="0.3">
      <c r="A24" s="8" t="s">
        <v>2</v>
      </c>
      <c r="B24" s="7">
        <v>0</v>
      </c>
      <c r="C24" s="7">
        <v>0</v>
      </c>
      <c r="D24" s="1"/>
      <c r="E24" s="11" t="s">
        <v>0</v>
      </c>
      <c r="F24" s="10">
        <f>SUM(F9:F23)</f>
        <v>1384180</v>
      </c>
      <c r="G24" s="9">
        <f>SUM(G9:G23)</f>
        <v>24481911350</v>
      </c>
      <c r="H24" s="5"/>
      <c r="I24" s="5"/>
      <c r="J24" s="5"/>
      <c r="K24" s="5"/>
    </row>
    <row r="25" spans="1:11" ht="16.5" thickBot="1" x14ac:dyDescent="0.3">
      <c r="A25" s="8" t="s">
        <v>1</v>
      </c>
      <c r="B25" s="7">
        <f>SUM(F15+J15+F20+F22)</f>
        <v>186509.9</v>
      </c>
      <c r="C25" s="7">
        <v>3758093.2</v>
      </c>
      <c r="D25" s="1"/>
      <c r="E25" s="5"/>
      <c r="F25" s="5"/>
      <c r="G25" s="5"/>
      <c r="H25" s="5"/>
      <c r="I25" s="5"/>
      <c r="J25" s="5"/>
      <c r="K25" s="5"/>
    </row>
    <row r="26" spans="1:11" ht="16.5" thickBot="1" x14ac:dyDescent="0.3">
      <c r="A26" s="3" t="s">
        <v>0</v>
      </c>
      <c r="B26" s="6">
        <f>SUM(B16+B17+B18+B19+B20+B21+B22+B23+B24+B25+F26+F27+F28+F29+F30)</f>
        <v>4029570.55</v>
      </c>
      <c r="C26" s="6">
        <f>SUM(C16+C17+C18+C19+C20+C21+C22+C23+C24+C25+G26+G27+G28+G29+G30)</f>
        <v>52516643.450000003</v>
      </c>
      <c r="D26" s="1"/>
      <c r="E26" s="5"/>
      <c r="F26" s="5"/>
      <c r="G26" s="5"/>
      <c r="H26" s="5"/>
      <c r="I26" s="5"/>
      <c r="J26" s="5"/>
      <c r="K26" s="5"/>
    </row>
    <row r="27" spans="1:11" ht="16.5" thickBot="1" x14ac:dyDescent="0.3">
      <c r="A27" s="3">
        <v>2021</v>
      </c>
      <c r="B27" s="2">
        <v>3675474</v>
      </c>
      <c r="C27" s="2">
        <v>47817447</v>
      </c>
      <c r="D27" s="1"/>
    </row>
    <row r="28" spans="1:11" ht="16.5" thickBot="1" x14ac:dyDescent="0.3">
      <c r="A28" s="3">
        <v>2020</v>
      </c>
      <c r="B28" s="2">
        <v>3827110</v>
      </c>
      <c r="C28" s="2">
        <v>35263708</v>
      </c>
      <c r="D28" s="1"/>
    </row>
    <row r="29" spans="1:11" ht="16.5" thickBot="1" x14ac:dyDescent="0.3">
      <c r="A29" s="3">
        <v>2019</v>
      </c>
      <c r="B29" s="2">
        <v>3897601</v>
      </c>
      <c r="C29" s="2">
        <v>35649385</v>
      </c>
      <c r="D29" s="4"/>
      <c r="E29" s="1"/>
    </row>
    <row r="30" spans="1:11" ht="16.5" thickBot="1" x14ac:dyDescent="0.3">
      <c r="A30" s="3">
        <v>2018</v>
      </c>
      <c r="B30" s="2">
        <v>3027414</v>
      </c>
      <c r="C30" s="2">
        <v>31786526</v>
      </c>
      <c r="E30" s="1"/>
    </row>
    <row r="31" spans="1:11" x14ac:dyDescent="0.25">
      <c r="E31" s="1"/>
    </row>
  </sheetData>
  <mergeCells count="18">
    <mergeCell ref="K6:K7"/>
    <mergeCell ref="E6:E7"/>
    <mergeCell ref="F6:F7"/>
    <mergeCell ref="G6:G7"/>
    <mergeCell ref="I6:I7"/>
    <mergeCell ref="J6:J7"/>
    <mergeCell ref="E1:G1"/>
    <mergeCell ref="I1:K1"/>
    <mergeCell ref="E2:G2"/>
    <mergeCell ref="I2:K2"/>
    <mergeCell ref="E3:G3"/>
    <mergeCell ref="I3:K3"/>
    <mergeCell ref="A1:C1"/>
    <mergeCell ref="A2:C2"/>
    <mergeCell ref="A3:C3"/>
    <mergeCell ref="A6:A7"/>
    <mergeCell ref="B6:B7"/>
    <mergeCell ref="C6:C7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hsl tngkapn laut mnrt Kecamatan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2023-04-27T04:11:13Z</dcterms:created>
  <dcterms:modified xsi:type="dcterms:W3CDTF">2023-04-27T04:12:20Z</dcterms:modified>
</cp:coreProperties>
</file>