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I7" i="1" l="1"/>
</calcChain>
</file>

<file path=xl/sharedStrings.xml><?xml version="1.0" encoding="utf-8"?>
<sst xmlns="http://schemas.openxmlformats.org/spreadsheetml/2006/main" count="30" uniqueCount="30">
  <si>
    <t>Tabel</t>
  </si>
  <si>
    <t>Banyaknya Realisasi Produksi, Ketersediaan dan Kebutuhan Pangan</t>
  </si>
  <si>
    <t>Komoditas Jagung Menurut Bulan</t>
  </si>
  <si>
    <t>di Kabupaten Brebes Tahun 2024</t>
  </si>
  <si>
    <t>Bulan</t>
  </si>
  <si>
    <t>Luas Panen (Ton)</t>
  </si>
  <si>
    <t>Produksi (Ton)</t>
  </si>
  <si>
    <t>Ketersediaan (Ton)</t>
  </si>
  <si>
    <t>Kebutuhan (Ton)</t>
  </si>
  <si>
    <t>Perimbangan (+/-) (Ton)</t>
  </si>
  <si>
    <t>Stok Komulatif (Ton)</t>
  </si>
  <si>
    <t>(1)</t>
  </si>
  <si>
    <t>(2)</t>
  </si>
  <si>
    <t>(3)</t>
  </si>
  <si>
    <t>(4)</t>
  </si>
  <si>
    <t>(5)</t>
  </si>
  <si>
    <t>(6)</t>
  </si>
  <si>
    <t>(7)</t>
  </si>
  <si>
    <t>01. JANUARI</t>
  </si>
  <si>
    <t>02. FEBRUARI</t>
  </si>
  <si>
    <t>03. MARET</t>
  </si>
  <si>
    <t>04. APRIL</t>
  </si>
  <si>
    <t>05. MEI</t>
  </si>
  <si>
    <t>06. JUNI</t>
  </si>
  <si>
    <t>07. JULI</t>
  </si>
  <si>
    <t>08. AGUSTUS</t>
  </si>
  <si>
    <t>09. SEPTEMBER</t>
  </si>
  <si>
    <t>10. OKTOBER</t>
  </si>
  <si>
    <t>11. NOVEMBER</t>
  </si>
  <si>
    <t>12. DESEMBER</t>
  </si>
</sst>
</file>

<file path=xl/styles.xml><?xml version="1.0" encoding="utf-8"?>
<styleSheet xmlns="http://schemas.openxmlformats.org/spreadsheetml/2006/main">
  <numFmts count="2">
    <numFmt numFmtId="177" formatCode="_(* #,##0.00_);_(* \(#,##0.00\);_(* &quot;-&quot;_);_(@_)"/>
    <numFmt numFmtId="178" formatCode="_(* #,##0.00_);_(* \(#,##0.00\);_(* &quot;-&quot;??_);_(@_)"/>
  </numFmts>
  <fonts count="8">
    <font>
      <sz val="10"/>
      <color theme="1"/>
      <name val="Arial"/>
      <family val="2"/>
    </font>
    <font>
      <b/>
      <i/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32">
    <xf numFmtId="0" fontId="0" fillId="0" borderId="0" xfId="0"/>
    <xf numFmtId="0" fontId="7" fillId="0" borderId="0" xfId="0" applyFont="1" applyAlignment="1">
      <alignment/>
    </xf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vertical="top" wrapText="1"/>
    </xf>
    <xf numFmtId="0" fontId="3" fillId="2" borderId="1" xfId="0" applyFont="1" applyBorder="1" applyAlignment="1">
      <alignment horizontal="center" wrapText="1"/>
    </xf>
    <xf numFmtId="0" fontId="5" fillId="0" borderId="0" xfId="0" applyFont="1"/>
    <xf numFmtId="177" fontId="6" fillId="0" borderId="0" xfId="0" applyNumberFormat="1" applyFont="1"/>
    <xf numFmtId="0" fontId="7" fillId="0" borderId="2" xfId="0" applyFont="1" applyBorder="1"/>
    <xf numFmtId="0" fontId="6" fillId="0" borderId="0" xfId="0" applyFont="1"/>
    <xf numFmtId="178" fontId="6" fillId="0" borderId="0" xfId="0" applyNumberFormat="1" applyFont="1"/>
    <xf numFmtId="0" fontId="3" fillId="2" borderId="3" xfId="0" applyFont="1" applyBorder="1" applyAlignment="1" quotePrefix="1">
      <alignment horizontal="center"/>
    </xf>
    <xf numFmtId="0" fontId="3" fillId="0" borderId="3" xfId="0" applyFont="1" applyBorder="1"/>
    <xf numFmtId="0" fontId="5" fillId="0" borderId="3" xfId="0" applyFont="1" applyBorder="1"/>
    <xf numFmtId="177" fontId="5" fillId="0" borderId="3" xfId="0" applyNumberFormat="1" applyFont="1" applyBorder="1"/>
    <xf numFmtId="177" fontId="5" fillId="0" borderId="4" xfId="0" applyNumberFormat="1" applyFont="1" applyBorder="1"/>
    <xf numFmtId="178" fontId="4" fillId="0" borderId="3" xfId="0" applyNumberFormat="1" applyFont="1" applyBorder="1" applyAlignment="1">
      <alignment horizontal="right"/>
    </xf>
    <xf numFmtId="178" fontId="4" fillId="0" borderId="3" xfId="0" applyNumberFormat="1" applyFont="1" applyBorder="1" applyAlignment="1">
      <alignment horizontal="right" wrapText="1"/>
    </xf>
    <xf numFmtId="0" fontId="3" fillId="0" borderId="3" xfId="0" applyFont="1" applyBorder="1" applyAlignment="1">
      <alignment horizontal="right"/>
    </xf>
    <xf numFmtId="4" fontId="3" fillId="0" borderId="3" xfId="0" applyNumberFormat="1" applyFont="1" applyBorder="1" applyAlignment="1">
      <alignment vertical="center"/>
    </xf>
    <xf numFmtId="178" fontId="3" fillId="0" borderId="3" xfId="0" applyNumberFormat="1" applyFont="1" applyBorder="1" applyAlignment="1">
      <alignment horizontal="right" wrapText="1"/>
    </xf>
    <xf numFmtId="4" fontId="2" fillId="0" borderId="0" xfId="0" applyNumberFormat="1" applyFont="1"/>
    <xf numFmtId="178" fontId="3" fillId="0" borderId="3" xfId="0" applyNumberFormat="1" applyFont="1" applyBorder="1" applyAlignment="1">
      <alignment horizontal="right"/>
    </xf>
    <xf numFmtId="177" fontId="3" fillId="0" borderId="3" xfId="0" applyNumberFormat="1" applyFont="1" applyBorder="1" applyAlignment="1">
      <alignment horizontal="right"/>
    </xf>
    <xf numFmtId="4" fontId="3" fillId="0" borderId="3" xfId="0" applyNumberFormat="1" applyFont="1" applyBorder="1" applyAlignment="1">
      <alignment horizontal="right"/>
    </xf>
    <xf numFmtId="177" fontId="3" fillId="0" borderId="3" xfId="0" applyNumberFormat="1" applyFont="1" applyBorder="1" applyAlignment="1">
      <alignment horizontal="right" wrapText="1"/>
    </xf>
    <xf numFmtId="4" fontId="2" fillId="0" borderId="3" xfId="0" applyNumberFormat="1" applyFont="1" applyBorder="1"/>
    <xf numFmtId="177" fontId="2" fillId="0" borderId="3" xfId="0" applyNumberFormat="1" applyFont="1" applyBorder="1"/>
    <xf numFmtId="49" fontId="0" fillId="0" borderId="0" xfId="0" applyNumberFormat="1" applyFont="1" applyAlignment="1">
      <alignment horizontal="right"/>
    </xf>
    <xf numFmtId="177" fontId="2" fillId="0" borderId="4" xfId="0" applyNumberFormat="1" applyFont="1" applyBorder="1"/>
    <xf numFmtId="0" fontId="2" fillId="0" borderId="3" xfId="0" applyFont="1" applyBorder="1" applyAlignment="1">
      <alignment horizontal="right"/>
    </xf>
    <xf numFmtId="0" fontId="1" fillId="0" borderId="0" xfId="0" applyFont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0dd189a-a52c-4e5f-8482-4243d3ad2d42}">
  <dimension ref="A1:K29"/>
  <sheetViews>
    <sheetView tabSelected="1" workbookViewId="0" topLeftCell="A1"/>
  </sheetViews>
  <sheetFormatPr defaultRowHeight="12.75"/>
  <sheetData>
    <row r="1" spans="1:1" ht="15">
      <c r="A1" s="2" t="s">
        <v>0</v>
      </c>
    </row>
    <row r="2" spans="1:1" ht="15">
      <c r="A2" s="2" t="s">
        <v>1</v>
      </c>
    </row>
    <row r="3" spans="1:1" ht="15">
      <c r="A3" s="2" t="s">
        <v>2</v>
      </c>
    </row>
    <row r="4" spans="1:1" ht="15">
      <c r="A4" s="2" t="s">
        <v>3</v>
      </c>
    </row>
    <row r="5" spans="1:8" ht="15">
      <c r="A5" s="3"/>
      <c r="B5" s="3"/>
      <c r="C5" s="3"/>
      <c r="D5" s="3"/>
      <c r="E5" s="3"/>
      <c r="F5" s="3"/>
      <c r="G5" s="3"/>
      <c r="H5" s="4"/>
    </row>
    <row r="6" spans="1:11" ht="15">
      <c r="A6" s="5" t="s">
        <v>4</v>
      </c>
      <c r="B6" s="5" t="s">
        <v>5</v>
      </c>
      <c r="C6" s="5" t="s">
        <v>6</v>
      </c>
      <c r="D6" s="5" t="s">
        <v>7</v>
      </c>
      <c r="E6" s="5" t="s">
        <v>8</v>
      </c>
      <c r="F6" s="5" t="s">
        <v>9</v>
      </c>
      <c r="G6" s="5" t="s">
        <v>10</v>
      </c>
      <c r="H6" s="6"/>
      <c r="K6" s="7"/>
    </row>
    <row r="7" spans="1:11" ht="15">
      <c r="A7" s="8"/>
      <c r="B7" s="8"/>
      <c r="C7" s="8"/>
      <c r="D7" s="8"/>
      <c r="E7" s="8"/>
      <c r="F7" s="8"/>
      <c r="G7" s="8"/>
      <c r="H7" s="6">
        <v>0.02</v>
      </c>
      <c r="I7" s="9">
        <f>H7/1000</f>
        <v>2.0000000000000002E-05</v>
      </c>
      <c r="K7" s="10"/>
    </row>
    <row r="8" spans="1:8" ht="15">
      <c r="A8" s="11" t="s">
        <v>11</v>
      </c>
      <c r="B8" s="11" t="s">
        <v>12</v>
      </c>
      <c r="C8" s="11" t="s">
        <v>13</v>
      </c>
      <c r="D8" s="11" t="s">
        <v>14</v>
      </c>
      <c r="E8" s="11" t="s">
        <v>15</v>
      </c>
      <c r="F8" s="11" t="s">
        <v>16</v>
      </c>
      <c r="G8" s="11" t="s">
        <v>17</v>
      </c>
      <c r="H8" s="6">
        <v>2066426</v>
      </c>
    </row>
    <row r="9" spans="1:8" ht="15">
      <c r="A9" s="12" t="s">
        <v>18</v>
      </c>
      <c r="B9" s="13">
        <v>592</v>
      </c>
      <c r="C9" s="13">
        <v>4640.12</v>
      </c>
      <c r="D9" s="14">
        <f>C9*0.89</f>
      </c>
      <c r="E9" s="15">
        <v>6.74</v>
      </c>
      <c r="F9" s="16">
        <f>D9-E9</f>
      </c>
      <c r="G9" s="17">
        <f>F9</f>
        <v>4122.9668000000001</v>
      </c>
      <c r="H9" s="6"/>
    </row>
    <row r="10" spans="1:11" ht="15">
      <c r="A10" s="12" t="s">
        <v>19</v>
      </c>
      <c r="B10" s="13">
        <v>6558</v>
      </c>
      <c r="C10" s="13">
        <v>48536.48</v>
      </c>
      <c r="D10" s="14">
        <f>C10*0.89</f>
      </c>
      <c r="E10" s="15">
        <v>6.31</v>
      </c>
      <c r="F10" s="16">
        <f>D10-E10</f>
      </c>
      <c r="G10" s="17">
        <f>G9+F10</f>
      </c>
      <c r="H10" s="6"/>
      <c r="K10" s="7"/>
    </row>
    <row r="11" spans="1:8" ht="15">
      <c r="A11" s="12" t="s">
        <v>20</v>
      </c>
      <c r="B11" s="13">
        <v>2302</v>
      </c>
      <c r="C11" s="13">
        <v>16197.88</v>
      </c>
      <c r="D11" s="14">
        <f>C11*0.89</f>
      </c>
      <c r="E11" s="15">
        <v>6.74</v>
      </c>
      <c r="F11" s="16">
        <f>D11-E11</f>
      </c>
      <c r="G11" s="17">
        <f>G10+F11</f>
      </c>
      <c r="H11" s="6"/>
    </row>
    <row r="12" spans="1:8" ht="15">
      <c r="A12" s="12" t="s">
        <v>21</v>
      </c>
      <c r="B12" s="13">
        <v>743</v>
      </c>
      <c r="C12" s="13">
        <v>5049.08</v>
      </c>
      <c r="D12" s="14">
        <f>C12*0.89</f>
      </c>
      <c r="E12" s="15">
        <v>6.52</v>
      </c>
      <c r="F12" s="16">
        <f>D12-E12</f>
      </c>
      <c r="G12" s="17">
        <f>G11+F12</f>
      </c>
      <c r="H12" s="6"/>
    </row>
    <row r="13" spans="1:8" ht="15">
      <c r="A13" s="12" t="s">
        <v>22</v>
      </c>
      <c r="B13" s="13">
        <v>2606.50</v>
      </c>
      <c r="C13" s="13">
        <v>18692.24</v>
      </c>
      <c r="D13" s="14">
        <f>C13*0.89</f>
      </c>
      <c r="E13" s="15">
        <v>6.74</v>
      </c>
      <c r="F13" s="16">
        <f>D13-E13</f>
      </c>
      <c r="G13" s="17">
        <f>G12+F13</f>
      </c>
      <c r="H13" s="6"/>
    </row>
    <row r="14" spans="1:8" ht="15">
      <c r="A14" s="12" t="s">
        <v>23</v>
      </c>
      <c r="B14" s="13">
        <v>3733</v>
      </c>
      <c r="C14" s="13">
        <v>25458.05</v>
      </c>
      <c r="D14" s="14">
        <f>C14*0.89</f>
      </c>
      <c r="E14" s="15">
        <v>6.52</v>
      </c>
      <c r="F14" s="16">
        <f>D14-E14</f>
      </c>
      <c r="G14" s="17">
        <f>G13+F14</f>
      </c>
      <c r="H14" s="6"/>
    </row>
    <row r="15" spans="1:8" ht="15">
      <c r="A15" s="12" t="s">
        <v>24</v>
      </c>
      <c r="B15" s="13">
        <v>3246</v>
      </c>
      <c r="C15" s="13">
        <v>22619.880000000005</v>
      </c>
      <c r="D15" s="14">
        <f>C15*0.89</f>
      </c>
      <c r="E15" s="15">
        <v>6.74</v>
      </c>
      <c r="F15" s="16">
        <f>D15-E15</f>
      </c>
      <c r="G15" s="17">
        <f>G14+F15</f>
      </c>
      <c r="H15" s="6"/>
    </row>
    <row r="16" spans="1:8" ht="15">
      <c r="A16" s="12" t="s">
        <v>25</v>
      </c>
      <c r="B16" s="13">
        <v>1605</v>
      </c>
      <c r="C16" s="13">
        <v>11008.52</v>
      </c>
      <c r="D16" s="14">
        <f>C16*0.89</f>
      </c>
      <c r="E16" s="15">
        <v>6.74</v>
      </c>
      <c r="F16" s="16">
        <f>D16-E16</f>
      </c>
      <c r="G16" s="17">
        <f>G15+F16</f>
      </c>
      <c r="H16" s="6"/>
    </row>
    <row r="17" spans="1:8" ht="15">
      <c r="A17" s="12" t="s">
        <v>26</v>
      </c>
      <c r="B17" s="13">
        <v>1090</v>
      </c>
      <c r="C17" s="13">
        <v>7565.48</v>
      </c>
      <c r="D17" s="14">
        <f>C17*0.89</f>
      </c>
      <c r="E17" s="15">
        <v>6.52</v>
      </c>
      <c r="F17" s="16">
        <f>D17-E17</f>
      </c>
      <c r="G17" s="17">
        <f>G16+F17</f>
      </c>
      <c r="H17" s="6"/>
    </row>
    <row r="18" spans="1:8" ht="15">
      <c r="A18" s="12" t="s">
        <v>27</v>
      </c>
      <c r="B18" s="13">
        <v>1369</v>
      </c>
      <c r="C18" s="13">
        <v>9828.77</v>
      </c>
      <c r="D18" s="14">
        <f>C18*0.89</f>
      </c>
      <c r="E18" s="15">
        <v>6.74</v>
      </c>
      <c r="F18" s="16">
        <f>D18-E18</f>
      </c>
      <c r="G18" s="17">
        <f>G17+F18</f>
      </c>
      <c r="H18" s="6"/>
    </row>
    <row r="19" spans="1:11" ht="15">
      <c r="A19" s="12" t="s">
        <v>28</v>
      </c>
      <c r="B19" s="13">
        <v>2320</v>
      </c>
      <c r="C19" s="13">
        <v>19585.43</v>
      </c>
      <c r="D19" s="14">
        <f>C19*0.89</f>
      </c>
      <c r="E19" s="15">
        <v>6.52</v>
      </c>
      <c r="F19" s="16">
        <f>D19-E19</f>
      </c>
      <c r="G19" s="17">
        <f>G18+F19</f>
      </c>
      <c r="H19" s="6"/>
      <c r="K19" s="7"/>
    </row>
    <row r="20" spans="1:11" ht="15">
      <c r="A20" s="12" t="s">
        <v>29</v>
      </c>
      <c r="B20" s="13">
        <v>928</v>
      </c>
      <c r="C20" s="13">
        <v>5874.90</v>
      </c>
      <c r="D20" s="14">
        <f>C20*0.89</f>
      </c>
      <c r="E20" s="15">
        <v>6.74</v>
      </c>
      <c r="F20" s="16">
        <f>D20-E20</f>
      </c>
      <c r="G20" s="17">
        <f>G19+F20</f>
      </c>
      <c r="H20" s="6"/>
      <c r="K20" s="7"/>
    </row>
    <row r="21" spans="1:11" ht="15.75" customHeight="1">
      <c r="A21" s="18">
        <v>2024</v>
      </c>
      <c r="B21" s="19">
        <f>SUM(B9:B20)</f>
      </c>
      <c r="C21" s="19">
        <f>SUM(C9:C20)</f>
      </c>
      <c r="D21" s="19">
        <f>SUM(D9:D20)</f>
      </c>
      <c r="E21" s="19">
        <f>SUM(E9:E20)</f>
      </c>
      <c r="F21" s="19">
        <f>SUM(F9:F20)</f>
      </c>
      <c r="G21" s="20">
        <f>G20</f>
        <v>173521.00870000001</v>
      </c>
      <c r="H21" s="6"/>
      <c r="K21" s="7"/>
    </row>
    <row r="22" spans="1:11" ht="15.75" customHeight="1">
      <c r="A22" s="18">
        <f>A21-1</f>
      </c>
      <c r="B22" s="21">
        <v>27229.76</v>
      </c>
      <c r="C22" s="22">
        <v>199776.81296923076</v>
      </c>
      <c r="D22" s="23">
        <v>177801.36354261541</v>
      </c>
      <c r="E22" s="23">
        <v>744</v>
      </c>
      <c r="F22" s="22">
        <v>177057.36354261541</v>
      </c>
      <c r="G22" s="20">
        <v>177057.36354261541</v>
      </c>
      <c r="H22" s="6"/>
      <c r="K22" s="7"/>
    </row>
    <row r="23" spans="1:11" ht="15.75" customHeight="1">
      <c r="A23" s="18">
        <f>A22-1</f>
      </c>
      <c r="B23" s="24">
        <v>28865.30</v>
      </c>
      <c r="C23" s="23">
        <v>193767.99200000003</v>
      </c>
      <c r="D23" s="23">
        <v>172453.51288000002</v>
      </c>
      <c r="E23" s="23">
        <v>1584</v>
      </c>
      <c r="F23" s="23">
        <v>170869.51288000002</v>
      </c>
      <c r="G23" s="25">
        <v>170869.51288000002</v>
      </c>
      <c r="H23" s="6"/>
      <c r="K23" s="7"/>
    </row>
    <row r="24" spans="1:11" ht="15.75" customHeight="1">
      <c r="A24" s="18">
        <f>A23-1</f>
      </c>
      <c r="B24" s="26">
        <v>31605.50</v>
      </c>
      <c r="C24" s="27">
        <v>187014.62572727277</v>
      </c>
      <c r="D24" s="27">
        <v>166443.01689727273</v>
      </c>
      <c r="E24" s="27">
        <v>2946.2989336829992</v>
      </c>
      <c r="F24" s="27">
        <v>163496.71796358976</v>
      </c>
      <c r="G24" s="27">
        <v>163496.71796358976</v>
      </c>
      <c r="H24" s="6"/>
      <c r="J24" s="28"/>
      <c r="K24" s="7"/>
    </row>
    <row r="25" spans="1:8" ht="15.75" customHeight="1">
      <c r="A25" s="18">
        <f>A24-1</f>
      </c>
      <c r="B25" s="26">
        <v>25719.40</v>
      </c>
      <c r="C25" s="27">
        <v>167725.00082098015</v>
      </c>
      <c r="D25" s="27">
        <v>149275.25073067233</v>
      </c>
      <c r="E25" s="29">
        <v>1453.8832000000002</v>
      </c>
      <c r="F25" s="27">
        <v>147821.36753067232</v>
      </c>
      <c r="G25" s="27">
        <v>147821.36753067232</v>
      </c>
      <c r="H25" s="6"/>
    </row>
    <row r="26" spans="1:8" ht="15.75" customHeight="1">
      <c r="A26" s="30"/>
      <c r="B26" s="26"/>
      <c r="C26" s="27"/>
      <c r="D26" s="27"/>
      <c r="E26" s="29"/>
      <c r="F26" s="27"/>
      <c r="G26" s="27"/>
      <c r="H26" s="6"/>
    </row>
    <row r="27" spans="1:8" ht="15.75" customHeight="1">
      <c r="A27" s="6"/>
      <c r="B27" s="6"/>
      <c r="C27" s="6"/>
      <c r="D27" s="6"/>
      <c r="E27" s="6"/>
      <c r="F27" s="6"/>
      <c r="G27" s="6"/>
      <c r="H27" s="6"/>
    </row>
    <row r="28" spans="1:8" ht="15.75" customHeight="1">
      <c r="A28" s="6"/>
      <c r="B28" s="6"/>
      <c r="C28" s="6"/>
      <c r="D28" s="6"/>
      <c r="E28" s="6"/>
      <c r="F28" s="6"/>
      <c r="G28" s="6"/>
      <c r="H28" s="6"/>
    </row>
    <row r="29" spans="1:1" ht="15.75" customHeight="1">
      <c r="A29" s="31"/>
    </row>
  </sheetData>
  <mergeCells count="12">
    <mergeCell ref="D6:D7"/>
    <mergeCell ref="E6:E7"/>
    <mergeCell ref="F6:F7"/>
    <mergeCell ref="G6:G7"/>
    <mergeCell ref="A1:H1"/>
    <mergeCell ref="A2:H2"/>
    <mergeCell ref="A3:H3"/>
    <mergeCell ref="A4:H4"/>
    <mergeCell ref="A6:A7"/>
    <mergeCell ref="B6:B7"/>
    <mergeCell ref="C6:C7"/>
    <mergeCell ref="A29:H29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