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D8F03602-86A8-4036-A6DA-E7BC44BFE6D5}" xr6:coauthVersionLast="47" xr6:coauthVersionMax="47" xr10:uidLastSave="{00000000-0000-0000-0000-000000000000}"/>
  <bookViews>
    <workbookView xWindow="-120" yWindow="-120" windowWidth="20640" windowHeight="11040" xr2:uid="{5DF7894B-B98F-4280-9329-2B1F795CF9CA}"/>
  </bookViews>
  <sheets>
    <sheet name="tingkat pendidik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G6" i="1"/>
  <c r="G7" i="1"/>
  <c r="K7" i="1"/>
  <c r="K8" i="1"/>
  <c r="O8" i="1"/>
  <c r="O9" i="1"/>
  <c r="G10" i="1"/>
  <c r="G11" i="1"/>
  <c r="K11" i="1"/>
  <c r="K12" i="1"/>
  <c r="O12" i="1"/>
  <c r="O13" i="1"/>
  <c r="G14" i="1"/>
  <c r="G15" i="1"/>
  <c r="K15" i="1"/>
  <c r="K16" i="1"/>
  <c r="O16" i="1"/>
  <c r="O17" i="1"/>
  <c r="G18" i="1"/>
  <c r="G19" i="1"/>
  <c r="K19" i="1"/>
  <c r="K20" i="1"/>
  <c r="O20" i="1"/>
  <c r="O21" i="1"/>
  <c r="D22" i="1"/>
  <c r="E22" i="1"/>
  <c r="F22" i="1"/>
  <c r="G5" i="1" s="1"/>
  <c r="H22" i="1"/>
  <c r="I22" i="1"/>
  <c r="J22" i="1"/>
  <c r="K6" i="1" s="1"/>
  <c r="L22" i="1"/>
  <c r="M22" i="1"/>
  <c r="N22" i="1"/>
  <c r="O7" i="1" s="1"/>
  <c r="F23" i="1"/>
  <c r="G23" i="1" s="1"/>
  <c r="J23" i="1"/>
  <c r="K23" i="1"/>
  <c r="N23" i="1"/>
  <c r="O23" i="1" s="1"/>
  <c r="F24" i="1"/>
  <c r="G24" i="1"/>
  <c r="J24" i="1"/>
  <c r="K24" i="1" s="1"/>
  <c r="N24" i="1"/>
  <c r="O24" i="1"/>
  <c r="F25" i="1"/>
  <c r="G25" i="1" s="1"/>
  <c r="J25" i="1"/>
  <c r="K25" i="1"/>
  <c r="N25" i="1"/>
  <c r="O25" i="1" s="1"/>
  <c r="F26" i="1"/>
  <c r="G26" i="1"/>
  <c r="J26" i="1"/>
  <c r="K26" i="1" s="1"/>
  <c r="N26" i="1"/>
  <c r="O26" i="1"/>
  <c r="G31" i="1"/>
  <c r="O31" i="1"/>
  <c r="G32" i="1"/>
  <c r="K32" i="1"/>
  <c r="G33" i="1"/>
  <c r="K33" i="1"/>
  <c r="O33" i="1"/>
  <c r="K34" i="1"/>
  <c r="O34" i="1"/>
  <c r="G35" i="1"/>
  <c r="O35" i="1"/>
  <c r="G36" i="1"/>
  <c r="K36" i="1"/>
  <c r="G37" i="1"/>
  <c r="K37" i="1"/>
  <c r="O37" i="1"/>
  <c r="K38" i="1"/>
  <c r="O38" i="1"/>
  <c r="G39" i="1"/>
  <c r="O39" i="1"/>
  <c r="G40" i="1"/>
  <c r="K40" i="1"/>
  <c r="G41" i="1"/>
  <c r="K41" i="1"/>
  <c r="O41" i="1"/>
  <c r="K42" i="1"/>
  <c r="O42" i="1"/>
  <c r="G43" i="1"/>
  <c r="O43" i="1"/>
  <c r="G44" i="1"/>
  <c r="K44" i="1"/>
  <c r="G45" i="1"/>
  <c r="K45" i="1"/>
  <c r="O45" i="1"/>
  <c r="K46" i="1"/>
  <c r="O46" i="1"/>
  <c r="G47" i="1"/>
  <c r="O47" i="1"/>
  <c r="D48" i="1"/>
  <c r="E48" i="1"/>
  <c r="F48" i="1"/>
  <c r="G34" i="1" s="1"/>
  <c r="H48" i="1"/>
  <c r="I48" i="1"/>
  <c r="J48" i="1"/>
  <c r="K31" i="1" s="1"/>
  <c r="L48" i="1"/>
  <c r="M48" i="1"/>
  <c r="N48" i="1"/>
  <c r="O32" i="1" s="1"/>
  <c r="F49" i="1"/>
  <c r="G49" i="1"/>
  <c r="J49" i="1"/>
  <c r="K49" i="1"/>
  <c r="N49" i="1"/>
  <c r="O49" i="1"/>
  <c r="F50" i="1"/>
  <c r="G50" i="1"/>
  <c r="J50" i="1"/>
  <c r="K50" i="1"/>
  <c r="N50" i="1"/>
  <c r="O50" i="1"/>
  <c r="F51" i="1"/>
  <c r="G51" i="1"/>
  <c r="J51" i="1"/>
  <c r="K51" i="1"/>
  <c r="N51" i="1"/>
  <c r="O51" i="1"/>
  <c r="F52" i="1"/>
  <c r="G52" i="1"/>
  <c r="J52" i="1"/>
  <c r="K52" i="1"/>
  <c r="N52" i="1"/>
  <c r="O52" i="1"/>
  <c r="G58" i="1"/>
  <c r="G61" i="1"/>
  <c r="O63" i="1"/>
  <c r="G65" i="1"/>
  <c r="G66" i="1"/>
  <c r="G69" i="1"/>
  <c r="G70" i="1"/>
  <c r="G71" i="1"/>
  <c r="O71" i="1"/>
  <c r="G73" i="1"/>
  <c r="O73" i="1"/>
  <c r="D75" i="1"/>
  <c r="E75" i="1"/>
  <c r="F75" i="1"/>
  <c r="H75" i="1"/>
  <c r="I75" i="1"/>
  <c r="J75" i="1"/>
  <c r="K62" i="1" s="1"/>
  <c r="L75" i="1"/>
  <c r="M75" i="1"/>
  <c r="N75" i="1"/>
  <c r="F76" i="1"/>
  <c r="G76" i="1" s="1"/>
  <c r="J76" i="1"/>
  <c r="K76" i="1" s="1"/>
  <c r="N76" i="1"/>
  <c r="O76" i="1"/>
  <c r="F77" i="1"/>
  <c r="G77" i="1" s="1"/>
  <c r="J77" i="1"/>
  <c r="K77" i="1"/>
  <c r="N77" i="1"/>
  <c r="O77" i="1" s="1"/>
  <c r="F78" i="1"/>
  <c r="G78" i="1"/>
  <c r="J78" i="1"/>
  <c r="K78" i="1" s="1"/>
  <c r="N78" i="1"/>
  <c r="O78" i="1" s="1"/>
  <c r="F79" i="1"/>
  <c r="G79" i="1" s="1"/>
  <c r="J79" i="1"/>
  <c r="K79" i="1"/>
  <c r="N79" i="1"/>
  <c r="O79" i="1" s="1"/>
  <c r="H84" i="1"/>
  <c r="H85" i="1"/>
  <c r="H86" i="1"/>
  <c r="H87" i="1"/>
  <c r="G88" i="1"/>
  <c r="H88" i="1"/>
  <c r="H89" i="1"/>
  <c r="H90" i="1"/>
  <c r="G91" i="1"/>
  <c r="H91" i="1"/>
  <c r="H92" i="1"/>
  <c r="H93" i="1"/>
  <c r="H94" i="1"/>
  <c r="H95" i="1"/>
  <c r="G96" i="1"/>
  <c r="H96" i="1"/>
  <c r="H97" i="1"/>
  <c r="H98" i="1"/>
  <c r="G99" i="1"/>
  <c r="H99" i="1"/>
  <c r="H100" i="1"/>
  <c r="D101" i="1"/>
  <c r="E101" i="1"/>
  <c r="F101" i="1"/>
  <c r="F102" i="1"/>
  <c r="F103" i="1"/>
  <c r="F104" i="1"/>
  <c r="H104" i="1"/>
  <c r="F105" i="1"/>
  <c r="J96" i="1" l="1"/>
  <c r="J93" i="1"/>
  <c r="K68" i="1"/>
  <c r="H102" i="1"/>
  <c r="G102" i="1" s="1"/>
  <c r="G85" i="1"/>
  <c r="G89" i="1"/>
  <c r="G93" i="1"/>
  <c r="G97" i="1"/>
  <c r="J95" i="1"/>
  <c r="G94" i="1"/>
  <c r="H101" i="1"/>
  <c r="O58" i="1"/>
  <c r="O62" i="1"/>
  <c r="O66" i="1"/>
  <c r="O70" i="1"/>
  <c r="O74" i="1"/>
  <c r="O75" i="1"/>
  <c r="O61" i="1"/>
  <c r="K71" i="1"/>
  <c r="O67" i="1"/>
  <c r="O65" i="1"/>
  <c r="O60" i="1"/>
  <c r="H105" i="1"/>
  <c r="G105" i="1" s="1"/>
  <c r="H103" i="1"/>
  <c r="G103" i="1" s="1"/>
  <c r="G100" i="1"/>
  <c r="G95" i="1"/>
  <c r="G92" i="1"/>
  <c r="G87" i="1"/>
  <c r="G84" i="1"/>
  <c r="K74" i="1"/>
  <c r="O72" i="1"/>
  <c r="K67" i="1"/>
  <c r="O59" i="1"/>
  <c r="K61" i="1"/>
  <c r="K65" i="1"/>
  <c r="K69" i="1"/>
  <c r="K73" i="1"/>
  <c r="K75" i="1"/>
  <c r="K64" i="1"/>
  <c r="K60" i="1"/>
  <c r="K58" i="1"/>
  <c r="G104" i="1"/>
  <c r="J87" i="1"/>
  <c r="G86" i="1"/>
  <c r="O69" i="1"/>
  <c r="K63" i="1"/>
  <c r="J99" i="1"/>
  <c r="G98" i="1"/>
  <c r="J91" i="1"/>
  <c r="G90" i="1"/>
  <c r="G60" i="1"/>
  <c r="G64" i="1"/>
  <c r="G68" i="1"/>
  <c r="G72" i="1"/>
  <c r="G75" i="1"/>
  <c r="G59" i="1"/>
  <c r="G63" i="1"/>
  <c r="G67" i="1"/>
  <c r="G74" i="1"/>
  <c r="K72" i="1"/>
  <c r="K70" i="1"/>
  <c r="O68" i="1"/>
  <c r="K66" i="1"/>
  <c r="O64" i="1"/>
  <c r="G62" i="1"/>
  <c r="K59" i="1"/>
  <c r="K21" i="1"/>
  <c r="G20" i="1"/>
  <c r="O18" i="1"/>
  <c r="K17" i="1"/>
  <c r="G16" i="1"/>
  <c r="O14" i="1"/>
  <c r="K13" i="1"/>
  <c r="G12" i="1"/>
  <c r="O10" i="1"/>
  <c r="K9" i="1"/>
  <c r="G8" i="1"/>
  <c r="O6" i="1"/>
  <c r="K5" i="1"/>
  <c r="K47" i="1"/>
  <c r="G46" i="1"/>
  <c r="O44" i="1"/>
  <c r="K43" i="1"/>
  <c r="G42" i="1"/>
  <c r="O40" i="1"/>
  <c r="K39" i="1"/>
  <c r="G38" i="1"/>
  <c r="O36" i="1"/>
  <c r="K35" i="1"/>
  <c r="G21" i="1"/>
  <c r="O19" i="1"/>
  <c r="K18" i="1"/>
  <c r="G17" i="1"/>
  <c r="O15" i="1"/>
  <c r="K14" i="1"/>
  <c r="G13" i="1"/>
  <c r="O11" i="1"/>
  <c r="K10" i="1"/>
  <c r="G9" i="1"/>
  <c r="G48" i="1" l="1"/>
  <c r="K48" i="1"/>
  <c r="O48" i="1"/>
  <c r="G22" i="1"/>
  <c r="K22" i="1"/>
  <c r="O22" i="1"/>
  <c r="J86" i="1"/>
  <c r="J94" i="1"/>
  <c r="J90" i="1"/>
  <c r="J98" i="1"/>
  <c r="J97" i="1"/>
  <c r="J100" i="1"/>
  <c r="J85" i="1"/>
  <c r="J88" i="1"/>
  <c r="J84" i="1"/>
  <c r="J89" i="1"/>
  <c r="J92" i="1"/>
  <c r="G101" i="1"/>
</calcChain>
</file>

<file path=xl/sharedStrings.xml><?xml version="1.0" encoding="utf-8"?>
<sst xmlns="http://schemas.openxmlformats.org/spreadsheetml/2006/main" count="269" uniqueCount="69">
  <si>
    <t>BANJARHARJO</t>
  </si>
  <si>
    <t>33.29.17</t>
  </si>
  <si>
    <t>17</t>
  </si>
  <si>
    <t>KETANGGUNGAN</t>
  </si>
  <si>
    <t>33.29.16</t>
  </si>
  <si>
    <t>16</t>
  </si>
  <si>
    <t>LARANGAN</t>
  </si>
  <si>
    <t>33.29.15</t>
  </si>
  <si>
    <t>15</t>
  </si>
  <si>
    <t>BULAKAMBA</t>
  </si>
  <si>
    <t>33.29.14</t>
  </si>
  <si>
    <t>14</t>
  </si>
  <si>
    <t>TANJUNG</t>
  </si>
  <si>
    <t>33.29.13</t>
  </si>
  <si>
    <t>13</t>
  </si>
  <si>
    <t>LOSARI</t>
  </si>
  <si>
    <t>33.29.12</t>
  </si>
  <si>
    <t>12</t>
  </si>
  <si>
    <t>KERSANA</t>
  </si>
  <si>
    <t>33.29.11</t>
  </si>
  <si>
    <t>11</t>
  </si>
  <si>
    <t>SONGGOM</t>
  </si>
  <si>
    <t>33.29.10</t>
  </si>
  <si>
    <t>10</t>
  </si>
  <si>
    <t>BREBES</t>
  </si>
  <si>
    <t>33.29.09</t>
  </si>
  <si>
    <t>9</t>
  </si>
  <si>
    <t>WANASARI</t>
  </si>
  <si>
    <t>33.29.08</t>
  </si>
  <si>
    <t>8</t>
  </si>
  <si>
    <t>JATIBARANG</t>
  </si>
  <si>
    <t>33.29.07</t>
  </si>
  <si>
    <t>7</t>
  </si>
  <si>
    <t>TONJONG</t>
  </si>
  <si>
    <t>33.29.06</t>
  </si>
  <si>
    <t>6</t>
  </si>
  <si>
    <t>SIRAMPOG</t>
  </si>
  <si>
    <t>33.29.05</t>
  </si>
  <si>
    <t>5</t>
  </si>
  <si>
    <t>PAGUYANGAN</t>
  </si>
  <si>
    <t>33.29.04</t>
  </si>
  <si>
    <t>4</t>
  </si>
  <si>
    <t>BUMIAYU</t>
  </si>
  <si>
    <t>33.29.03</t>
  </si>
  <si>
    <t>3</t>
  </si>
  <si>
    <t>BANTARKAWUNG</t>
  </si>
  <si>
    <t>33.29.02</t>
  </si>
  <si>
    <t>2</t>
  </si>
  <si>
    <t>SALEM</t>
  </si>
  <si>
    <t>33.29.01</t>
  </si>
  <si>
    <t>1</t>
  </si>
  <si>
    <t>%</t>
  </si>
  <si>
    <t>Kecamatan</t>
  </si>
  <si>
    <t>Jumlah</t>
  </si>
  <si>
    <t>Wanita</t>
  </si>
  <si>
    <t>Pria</t>
  </si>
  <si>
    <t>Strata III</t>
  </si>
  <si>
    <t>No</t>
  </si>
  <si>
    <t>Laporan Jumlah Penduduk Berdasarkan Pendidikan Akhir per Kecamatan Tahun 2021</t>
  </si>
  <si>
    <t>Strata II</t>
  </si>
  <si>
    <t>Diploma IV/Strata I</t>
  </si>
  <si>
    <t>Akademi/Diploma III/Sarjana Muda</t>
  </si>
  <si>
    <t>Diploma I/II</t>
  </si>
  <si>
    <t>SLTA/Sederajat</t>
  </si>
  <si>
    <t>SLTP/Sederajat</t>
  </si>
  <si>
    <t>Laporan Jumlah Penduduk Berdasarkan Pendidikan Akhir per Kecamatan Tahun 2022</t>
  </si>
  <si>
    <t>Tamat SD/Sederajat</t>
  </si>
  <si>
    <t>Belum Tamat SD/Sederajat</t>
  </si>
  <si>
    <t>Tidak/Belum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</si>
</sst>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3" fontId="3" fillId="0" borderId="3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6" xfId="0" applyFont="1" applyBorder="1" applyAlignment="1">
      <alignment horizontal="right" vertical="center"/>
    </xf>
    <xf numFmtId="0" fontId="4" fillId="0" borderId="7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1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0" fontId="2" fillId="0" borderId="10" xfId="0" applyFont="1" applyBorder="1"/>
    <xf numFmtId="3" fontId="7" fillId="4" borderId="11" xfId="0" applyNumberFormat="1" applyFont="1" applyFill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3" fontId="7" fillId="4" borderId="12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3" fontId="6" fillId="4" borderId="3" xfId="0" applyNumberFormat="1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0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0" borderId="0" xfId="0" applyFont="1"/>
    <xf numFmtId="0" fontId="9" fillId="4" borderId="0" xfId="0" applyFont="1" applyFill="1" applyAlignment="1">
      <alignment horizontal="center" vertical="top" wrapText="1"/>
    </xf>
    <xf numFmtId="2" fontId="7" fillId="0" borderId="1" xfId="0" applyNumberFormat="1" applyFont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4" fontId="7" fillId="4" borderId="1" xfId="0" applyNumberFormat="1" applyFont="1" applyFill="1" applyBorder="1" applyAlignment="1">
      <alignment horizontal="right" vertical="center" wrapText="1"/>
    </xf>
    <xf numFmtId="3" fontId="6" fillId="4" borderId="12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top"/>
    </xf>
    <xf numFmtId="3" fontId="7" fillId="6" borderId="1" xfId="0" applyNumberFormat="1" applyFont="1" applyFill="1" applyBorder="1" applyAlignment="1">
      <alignment vertical="top"/>
    </xf>
    <xf numFmtId="3" fontId="7" fillId="6" borderId="3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 wrapText="1"/>
    </xf>
    <xf numFmtId="3" fontId="7" fillId="6" borderId="11" xfId="0" applyNumberFormat="1" applyFont="1" applyFill="1" applyBorder="1" applyAlignment="1">
      <alignment horizontal="right" vertical="center" wrapText="1"/>
    </xf>
    <xf numFmtId="0" fontId="4" fillId="5" borderId="7" xfId="0" applyFont="1" applyFill="1" applyBorder="1"/>
    <xf numFmtId="0" fontId="4" fillId="5" borderId="8" xfId="0" applyFont="1" applyFill="1" applyBorder="1"/>
    <xf numFmtId="0" fontId="5" fillId="5" borderId="9" xfId="0" applyFont="1" applyFill="1" applyBorder="1" applyAlignment="1">
      <alignment horizontal="right" vertical="center"/>
    </xf>
    <xf numFmtId="3" fontId="7" fillId="4" borderId="3" xfId="0" applyNumberFormat="1" applyFont="1" applyFill="1" applyBorder="1" applyAlignment="1">
      <alignment horizontal="right" vertical="center" wrapText="1"/>
    </xf>
    <xf numFmtId="3" fontId="10" fillId="6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/>
    <xf numFmtId="3" fontId="10" fillId="6" borderId="1" xfId="0" applyNumberFormat="1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 applyAlignment="1">
      <alignment vertical="top"/>
    </xf>
    <xf numFmtId="3" fontId="10" fillId="6" borderId="1" xfId="0" applyNumberFormat="1" applyFont="1" applyFill="1" applyBorder="1" applyAlignment="1">
      <alignment horizontal="right" vertical="top"/>
    </xf>
    <xf numFmtId="3" fontId="10" fillId="6" borderId="1" xfId="0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KAN\Data%20Masuk%202022\DINDUKPIL\Jumlah%20Penduduk%20Menurut%20Kecamatan%20Jenis%20Kelamin%20dan%20Sex%20Ratio%20Di%20Kabupaten%20Brebes%20Tahun%202022.xlsx" TargetMode="External"/><Relationship Id="rId1" Type="http://schemas.openxmlformats.org/officeDocument/2006/relationships/externalLinkPath" Target="Jumlah%20Penduduk%20Menurut%20Kecamatan%20Jenis%20Kelamin%20dan%20Sex%20Ratio%20Di%20Kabupaten%20Brebes%20Tah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penduduk"/>
    </sheetNames>
    <sheetDataSet>
      <sheetData sheetId="0">
        <row r="21">
          <cell r="D21">
            <v>2019255</v>
          </cell>
        </row>
        <row r="22">
          <cell r="D22">
            <v>2001653</v>
          </cell>
        </row>
        <row r="23">
          <cell r="D23">
            <v>1966385</v>
          </cell>
        </row>
        <row r="24">
          <cell r="D24">
            <v>1925365</v>
          </cell>
        </row>
        <row r="25">
          <cell r="D25">
            <v>1908376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E4C2-90AC-464E-A1DA-400873A9EA4D}">
  <sheetPr>
    <tabColor rgb="FFFF0000"/>
  </sheetPr>
  <dimension ref="A1:W1000"/>
  <sheetViews>
    <sheetView tabSelected="1" zoomScaleNormal="100" workbookViewId="0">
      <selection sqref="A1:O1"/>
    </sheetView>
  </sheetViews>
  <sheetFormatPr defaultColWidth="14.42578125" defaultRowHeight="15" customHeight="1" x14ac:dyDescent="0.25"/>
  <cols>
    <col min="1" max="1" width="3.42578125" customWidth="1"/>
    <col min="2" max="2" width="8.5703125" hidden="1" customWidth="1"/>
    <col min="3" max="3" width="15.5703125" customWidth="1"/>
    <col min="4" max="7" width="8.5703125" customWidth="1"/>
    <col min="8" max="8" width="9.5703125" customWidth="1"/>
    <col min="9" max="9" width="9.85546875" customWidth="1"/>
    <col min="10" max="10" width="9.5703125" customWidth="1"/>
    <col min="11" max="12" width="8.5703125" customWidth="1"/>
    <col min="13" max="13" width="8" customWidth="1"/>
    <col min="14" max="23" width="8.5703125" customWidth="1"/>
  </cols>
  <sheetData>
    <row r="1" spans="1:15" ht="24" customHeight="1" x14ac:dyDescent="0.25">
      <c r="A1" s="36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" customHeight="1" x14ac:dyDescent="0.25">
      <c r="A2" s="3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0"/>
    </row>
    <row r="3" spans="1:15" ht="15" customHeight="1" x14ac:dyDescent="0.25">
      <c r="A3" s="33" t="s">
        <v>57</v>
      </c>
      <c r="B3" s="32" t="s">
        <v>52</v>
      </c>
      <c r="C3" s="31"/>
      <c r="D3" s="26" t="s">
        <v>68</v>
      </c>
      <c r="E3" s="30"/>
      <c r="F3" s="30"/>
      <c r="G3" s="20"/>
      <c r="H3" s="26" t="s">
        <v>67</v>
      </c>
      <c r="I3" s="30"/>
      <c r="J3" s="30"/>
      <c r="K3" s="20"/>
      <c r="L3" s="26" t="s">
        <v>66</v>
      </c>
      <c r="M3" s="30"/>
      <c r="N3" s="30"/>
      <c r="O3" s="20"/>
    </row>
    <row r="4" spans="1:15" ht="15" customHeight="1" x14ac:dyDescent="0.25">
      <c r="A4" s="29"/>
      <c r="B4" s="28"/>
      <c r="C4" s="27"/>
      <c r="D4" s="24" t="s">
        <v>55</v>
      </c>
      <c r="E4" s="24" t="s">
        <v>54</v>
      </c>
      <c r="F4" s="24" t="s">
        <v>53</v>
      </c>
      <c r="G4" s="24" t="s">
        <v>51</v>
      </c>
      <c r="H4" s="24" t="s">
        <v>55</v>
      </c>
      <c r="I4" s="24" t="s">
        <v>54</v>
      </c>
      <c r="J4" s="24" t="s">
        <v>53</v>
      </c>
      <c r="K4" s="24" t="s">
        <v>51</v>
      </c>
      <c r="L4" s="24" t="s">
        <v>55</v>
      </c>
      <c r="M4" s="24" t="s">
        <v>54</v>
      </c>
      <c r="N4" s="24" t="s">
        <v>53</v>
      </c>
      <c r="O4" s="24" t="s">
        <v>51</v>
      </c>
    </row>
    <row r="5" spans="1:15" ht="15" customHeight="1" x14ac:dyDescent="0.25">
      <c r="A5" s="25" t="s">
        <v>50</v>
      </c>
      <c r="B5" s="24" t="s">
        <v>49</v>
      </c>
      <c r="C5" s="23" t="s">
        <v>48</v>
      </c>
      <c r="D5" s="22">
        <v>5330</v>
      </c>
      <c r="E5" s="22">
        <v>5186</v>
      </c>
      <c r="F5" s="22">
        <v>10516</v>
      </c>
      <c r="G5" s="19">
        <f>F5/$F$22*100</f>
        <v>2.4865105149412892</v>
      </c>
      <c r="H5" s="22">
        <v>2992</v>
      </c>
      <c r="I5" s="22">
        <v>2904</v>
      </c>
      <c r="J5" s="22">
        <v>5896</v>
      </c>
      <c r="K5" s="19">
        <f>J5/$J$22*100</f>
        <v>2.5294082317308599</v>
      </c>
      <c r="L5" s="22">
        <v>12088</v>
      </c>
      <c r="M5" s="22">
        <v>13725</v>
      </c>
      <c r="N5" s="22">
        <v>25813</v>
      </c>
      <c r="O5" s="19">
        <f>N5/$N$22*100</f>
        <v>3.3876795189292972</v>
      </c>
    </row>
    <row r="6" spans="1:15" ht="15" customHeight="1" x14ac:dyDescent="0.25">
      <c r="A6" s="25" t="s">
        <v>47</v>
      </c>
      <c r="B6" s="24" t="s">
        <v>46</v>
      </c>
      <c r="C6" s="23" t="s">
        <v>45</v>
      </c>
      <c r="D6" s="22">
        <v>9073</v>
      </c>
      <c r="E6" s="22">
        <v>8856</v>
      </c>
      <c r="F6" s="22">
        <v>17929</v>
      </c>
      <c r="G6" s="19">
        <f>F6/$F$22*100</f>
        <v>4.2393159968031933</v>
      </c>
      <c r="H6" s="22">
        <v>5872</v>
      </c>
      <c r="I6" s="22">
        <v>5636</v>
      </c>
      <c r="J6" s="22">
        <v>11508</v>
      </c>
      <c r="K6" s="19">
        <f>J6/$J$22*100</f>
        <v>4.9369792962616579</v>
      </c>
      <c r="L6" s="22">
        <v>23763</v>
      </c>
      <c r="M6" s="22">
        <v>24358</v>
      </c>
      <c r="N6" s="22">
        <v>48121</v>
      </c>
      <c r="O6" s="19">
        <f>N6/$N$22*100</f>
        <v>6.3153653635918614</v>
      </c>
    </row>
    <row r="7" spans="1:15" ht="15" customHeight="1" x14ac:dyDescent="0.25">
      <c r="A7" s="25" t="s">
        <v>44</v>
      </c>
      <c r="B7" s="24" t="s">
        <v>43</v>
      </c>
      <c r="C7" s="23" t="s">
        <v>42</v>
      </c>
      <c r="D7" s="22">
        <v>9155</v>
      </c>
      <c r="E7" s="22">
        <v>8580</v>
      </c>
      <c r="F7" s="22">
        <v>17735</v>
      </c>
      <c r="G7" s="19">
        <f>F7/$F$22*100</f>
        <v>4.1934446540969725</v>
      </c>
      <c r="H7" s="22">
        <v>5339</v>
      </c>
      <c r="I7" s="22">
        <v>5358</v>
      </c>
      <c r="J7" s="22">
        <v>10697</v>
      </c>
      <c r="K7" s="19">
        <f>J7/$J$22*100</f>
        <v>4.5890569631657074</v>
      </c>
      <c r="L7" s="22">
        <v>14895</v>
      </c>
      <c r="M7" s="22">
        <v>17069</v>
      </c>
      <c r="N7" s="22">
        <v>31964</v>
      </c>
      <c r="O7" s="19">
        <f>N7/$N$22*100</f>
        <v>4.1949323264655822</v>
      </c>
    </row>
    <row r="8" spans="1:15" ht="15" customHeight="1" x14ac:dyDescent="0.25">
      <c r="A8" s="25" t="s">
        <v>41</v>
      </c>
      <c r="B8" s="24" t="s">
        <v>40</v>
      </c>
      <c r="C8" s="23" t="s">
        <v>39</v>
      </c>
      <c r="D8" s="22">
        <v>10474</v>
      </c>
      <c r="E8" s="22">
        <v>10115</v>
      </c>
      <c r="F8" s="22">
        <v>20589</v>
      </c>
      <c r="G8" s="19">
        <f>F8/$F$22*100</f>
        <v>4.868273582362705</v>
      </c>
      <c r="H8" s="22">
        <v>5267</v>
      </c>
      <c r="I8" s="22">
        <v>5240</v>
      </c>
      <c r="J8" s="22">
        <v>10507</v>
      </c>
      <c r="K8" s="19">
        <f>J8/$J$22*100</f>
        <v>4.5075461822924261</v>
      </c>
      <c r="L8" s="22">
        <v>19103</v>
      </c>
      <c r="M8" s="22">
        <v>20770</v>
      </c>
      <c r="N8" s="22">
        <v>39873</v>
      </c>
      <c r="O8" s="19">
        <f>N8/$N$22*100</f>
        <v>5.2329037871718853</v>
      </c>
    </row>
    <row r="9" spans="1:15" ht="15" customHeight="1" x14ac:dyDescent="0.25">
      <c r="A9" s="25" t="s">
        <v>38</v>
      </c>
      <c r="B9" s="24" t="s">
        <v>37</v>
      </c>
      <c r="C9" s="23" t="s">
        <v>36</v>
      </c>
      <c r="D9" s="22">
        <v>6681</v>
      </c>
      <c r="E9" s="22">
        <v>6621</v>
      </c>
      <c r="F9" s="22">
        <v>13302</v>
      </c>
      <c r="G9" s="19">
        <f>F9/$F$22*100</f>
        <v>3.1452608282378307</v>
      </c>
      <c r="H9" s="22">
        <v>3958</v>
      </c>
      <c r="I9" s="22">
        <v>3924</v>
      </c>
      <c r="J9" s="22">
        <v>7882</v>
      </c>
      <c r="K9" s="19">
        <f>J9/$J$22*100</f>
        <v>3.3814103939115734</v>
      </c>
      <c r="L9" s="22">
        <v>10715</v>
      </c>
      <c r="M9" s="22">
        <v>11557</v>
      </c>
      <c r="N9" s="22">
        <v>22272</v>
      </c>
      <c r="O9" s="19">
        <f>N9/$N$22*100</f>
        <v>2.922961230604475</v>
      </c>
    </row>
    <row r="10" spans="1:15" ht="15" customHeight="1" x14ac:dyDescent="0.25">
      <c r="A10" s="25" t="s">
        <v>35</v>
      </c>
      <c r="B10" s="24" t="s">
        <v>34</v>
      </c>
      <c r="C10" s="23" t="s">
        <v>33</v>
      </c>
      <c r="D10" s="22">
        <v>7788</v>
      </c>
      <c r="E10" s="22">
        <v>7445</v>
      </c>
      <c r="F10" s="22">
        <v>15233</v>
      </c>
      <c r="G10" s="19">
        <f>F10/$F$22*100</f>
        <v>3.6018462033188157</v>
      </c>
      <c r="H10" s="22">
        <v>3835</v>
      </c>
      <c r="I10" s="22">
        <v>3733</v>
      </c>
      <c r="J10" s="22">
        <v>7568</v>
      </c>
      <c r="K10" s="19">
        <f>J10/$J$22*100</f>
        <v>3.2467031034157308</v>
      </c>
      <c r="L10" s="22">
        <v>10160</v>
      </c>
      <c r="M10" s="22">
        <v>12078</v>
      </c>
      <c r="N10" s="22">
        <v>22238</v>
      </c>
      <c r="O10" s="19">
        <f>N10/$N$22*100</f>
        <v>2.9184990951051688</v>
      </c>
    </row>
    <row r="11" spans="1:15" ht="15" customHeight="1" x14ac:dyDescent="0.25">
      <c r="A11" s="25" t="s">
        <v>32</v>
      </c>
      <c r="B11" s="24" t="s">
        <v>31</v>
      </c>
      <c r="C11" s="23" t="s">
        <v>30</v>
      </c>
      <c r="D11" s="22">
        <v>10549</v>
      </c>
      <c r="E11" s="22">
        <v>10024</v>
      </c>
      <c r="F11" s="22">
        <v>20573</v>
      </c>
      <c r="G11" s="19">
        <f>F11/$F$22*100</f>
        <v>4.8644903788405429</v>
      </c>
      <c r="H11" s="22">
        <v>4400</v>
      </c>
      <c r="I11" s="22">
        <v>4836</v>
      </c>
      <c r="J11" s="22">
        <v>9236</v>
      </c>
      <c r="K11" s="19">
        <f>J11/$J$22*100</f>
        <v>3.9622819586611637</v>
      </c>
      <c r="L11" s="22">
        <v>13741</v>
      </c>
      <c r="M11" s="22">
        <v>15064</v>
      </c>
      <c r="N11" s="22">
        <v>28805</v>
      </c>
      <c r="O11" s="19">
        <f>N11/$N$22*100</f>
        <v>3.7803474428682606</v>
      </c>
    </row>
    <row r="12" spans="1:15" ht="15" customHeight="1" x14ac:dyDescent="0.25">
      <c r="A12" s="25" t="s">
        <v>29</v>
      </c>
      <c r="B12" s="24" t="s">
        <v>28</v>
      </c>
      <c r="C12" s="23" t="s">
        <v>27</v>
      </c>
      <c r="D12" s="22">
        <v>19679</v>
      </c>
      <c r="E12" s="22">
        <v>18920</v>
      </c>
      <c r="F12" s="22">
        <v>38599</v>
      </c>
      <c r="G12" s="19">
        <f>F12/$F$22*100</f>
        <v>9.1267420469968457</v>
      </c>
      <c r="H12" s="22">
        <v>9064</v>
      </c>
      <c r="I12" s="22">
        <v>8791</v>
      </c>
      <c r="J12" s="22">
        <v>17855</v>
      </c>
      <c r="K12" s="19">
        <f>J12/$J$22*100</f>
        <v>7.6598683815390949</v>
      </c>
      <c r="L12" s="22">
        <v>32116</v>
      </c>
      <c r="M12" s="22">
        <v>32325</v>
      </c>
      <c r="N12" s="22">
        <v>64441</v>
      </c>
      <c r="O12" s="19">
        <f>N12/$N$22*100</f>
        <v>8.4571904032589345</v>
      </c>
    </row>
    <row r="13" spans="1:15" ht="15" customHeight="1" x14ac:dyDescent="0.25">
      <c r="A13" s="25" t="s">
        <v>26</v>
      </c>
      <c r="B13" s="24" t="s">
        <v>25</v>
      </c>
      <c r="C13" s="23" t="s">
        <v>24</v>
      </c>
      <c r="D13" s="22">
        <v>21174</v>
      </c>
      <c r="E13" s="22">
        <v>20263</v>
      </c>
      <c r="F13" s="22">
        <v>41437</v>
      </c>
      <c r="G13" s="19">
        <f>F13/$F$22*100</f>
        <v>9.7977877717404152</v>
      </c>
      <c r="H13" s="22">
        <v>11256</v>
      </c>
      <c r="I13" s="22">
        <v>11706</v>
      </c>
      <c r="J13" s="22">
        <v>22962</v>
      </c>
      <c r="K13" s="19">
        <f>J13/$J$22*100</f>
        <v>9.8507923705909111</v>
      </c>
      <c r="L13" s="22">
        <v>28078</v>
      </c>
      <c r="M13" s="22">
        <v>28994</v>
      </c>
      <c r="N13" s="22">
        <v>57072</v>
      </c>
      <c r="O13" s="19">
        <f>N13/$N$22*100</f>
        <v>7.4900881534239669</v>
      </c>
    </row>
    <row r="14" spans="1:15" ht="15" customHeight="1" x14ac:dyDescent="0.25">
      <c r="A14" s="25" t="s">
        <v>23</v>
      </c>
      <c r="B14" s="24" t="s">
        <v>22</v>
      </c>
      <c r="C14" s="23" t="s">
        <v>21</v>
      </c>
      <c r="D14" s="22">
        <v>9535</v>
      </c>
      <c r="E14" s="22">
        <v>9467</v>
      </c>
      <c r="F14" s="22">
        <v>19002</v>
      </c>
      <c r="G14" s="19">
        <f>F14/$F$22*100</f>
        <v>4.4930270830082142</v>
      </c>
      <c r="H14" s="22">
        <v>4915</v>
      </c>
      <c r="I14" s="22">
        <v>5084</v>
      </c>
      <c r="J14" s="22">
        <v>9999</v>
      </c>
      <c r="K14" s="19">
        <f>J14/$J$22*100</f>
        <v>4.2896120944838652</v>
      </c>
      <c r="L14" s="22">
        <v>17165</v>
      </c>
      <c r="M14" s="22">
        <v>17869</v>
      </c>
      <c r="N14" s="22">
        <v>35034</v>
      </c>
      <c r="O14" s="19">
        <f>N14/$N$22*100</f>
        <v>4.5978369141970719</v>
      </c>
    </row>
    <row r="15" spans="1:15" ht="15" customHeight="1" x14ac:dyDescent="0.25">
      <c r="A15" s="25" t="s">
        <v>20</v>
      </c>
      <c r="B15" s="24" t="s">
        <v>19</v>
      </c>
      <c r="C15" s="23" t="s">
        <v>18</v>
      </c>
      <c r="D15" s="22">
        <v>7661</v>
      </c>
      <c r="E15" s="22">
        <v>7468</v>
      </c>
      <c r="F15" s="22">
        <v>15129</v>
      </c>
      <c r="G15" s="19">
        <f>F15/$F$22*100</f>
        <v>3.5772553804247589</v>
      </c>
      <c r="H15" s="22">
        <v>3661</v>
      </c>
      <c r="I15" s="22">
        <v>3784</v>
      </c>
      <c r="J15" s="22">
        <v>7445</v>
      </c>
      <c r="K15" s="19">
        <f>J15/$J$22*100</f>
        <v>3.1939355979030277</v>
      </c>
      <c r="L15" s="22">
        <v>13370</v>
      </c>
      <c r="M15" s="22">
        <v>14143</v>
      </c>
      <c r="N15" s="22">
        <v>27513</v>
      </c>
      <c r="O15" s="19">
        <f>N15/$N$22*100</f>
        <v>3.6107862938946176</v>
      </c>
    </row>
    <row r="16" spans="1:15" ht="15" customHeight="1" x14ac:dyDescent="0.25">
      <c r="A16" s="25" t="s">
        <v>17</v>
      </c>
      <c r="B16" s="24" t="s">
        <v>16</v>
      </c>
      <c r="C16" s="23" t="s">
        <v>15</v>
      </c>
      <c r="D16" s="22">
        <v>14318</v>
      </c>
      <c r="E16" s="22">
        <v>13674</v>
      </c>
      <c r="F16" s="22">
        <v>27992</v>
      </c>
      <c r="G16" s="19">
        <f>F16/$F$22*100</f>
        <v>6.6187145620232579</v>
      </c>
      <c r="H16" s="22">
        <v>9905</v>
      </c>
      <c r="I16" s="22">
        <v>10368</v>
      </c>
      <c r="J16" s="22">
        <v>20273</v>
      </c>
      <c r="K16" s="19">
        <f>J16/$J$22*100</f>
        <v>8.697200319179057</v>
      </c>
      <c r="L16" s="22">
        <v>27615</v>
      </c>
      <c r="M16" s="22">
        <v>28515</v>
      </c>
      <c r="N16" s="22">
        <v>56130</v>
      </c>
      <c r="O16" s="19">
        <f>N16/$N$22*100</f>
        <v>7.3664607522373009</v>
      </c>
    </row>
    <row r="17" spans="1:23" ht="15" customHeight="1" x14ac:dyDescent="0.25">
      <c r="A17" s="25" t="s">
        <v>14</v>
      </c>
      <c r="B17" s="24" t="s">
        <v>13</v>
      </c>
      <c r="C17" s="23" t="s">
        <v>12</v>
      </c>
      <c r="D17" s="22">
        <v>11322</v>
      </c>
      <c r="E17" s="22">
        <v>10991</v>
      </c>
      <c r="F17" s="22">
        <v>22313</v>
      </c>
      <c r="G17" s="19">
        <f>F17/$F$22*100</f>
        <v>5.2759137618757128</v>
      </c>
      <c r="H17" s="22">
        <v>6448</v>
      </c>
      <c r="I17" s="22">
        <v>6390</v>
      </c>
      <c r="J17" s="22">
        <v>12838</v>
      </c>
      <c r="K17" s="19">
        <f>J17/$J$22*100</f>
        <v>5.5075547623746237</v>
      </c>
      <c r="L17" s="22">
        <v>21995</v>
      </c>
      <c r="M17" s="22">
        <v>22036</v>
      </c>
      <c r="N17" s="22">
        <v>44031</v>
      </c>
      <c r="O17" s="19">
        <f>N17/$N$22*100</f>
        <v>5.77859671088118</v>
      </c>
    </row>
    <row r="18" spans="1:23" ht="15" customHeight="1" x14ac:dyDescent="0.25">
      <c r="A18" s="25" t="s">
        <v>11</v>
      </c>
      <c r="B18" s="24" t="s">
        <v>10</v>
      </c>
      <c r="C18" s="23" t="s">
        <v>9</v>
      </c>
      <c r="D18" s="22">
        <v>21698</v>
      </c>
      <c r="E18" s="22">
        <v>20700</v>
      </c>
      <c r="F18" s="22">
        <v>42398</v>
      </c>
      <c r="G18" s="19">
        <f>F18/$F$22*100</f>
        <v>10.0250164332903</v>
      </c>
      <c r="H18" s="22">
        <v>11437</v>
      </c>
      <c r="I18" s="22">
        <v>11294</v>
      </c>
      <c r="J18" s="22">
        <v>22731</v>
      </c>
      <c r="K18" s="19">
        <f>J18/$J$22*100</f>
        <v>9.7516924212133951</v>
      </c>
      <c r="L18" s="22">
        <v>38251</v>
      </c>
      <c r="M18" s="22">
        <v>38766</v>
      </c>
      <c r="N18" s="22">
        <v>77017</v>
      </c>
      <c r="O18" s="19">
        <f>N18/$N$22*100</f>
        <v>10.107655580884737</v>
      </c>
    </row>
    <row r="19" spans="1:23" ht="15" customHeight="1" x14ac:dyDescent="0.25">
      <c r="A19" s="25" t="s">
        <v>8</v>
      </c>
      <c r="B19" s="24" t="s">
        <v>7</v>
      </c>
      <c r="C19" s="23" t="s">
        <v>6</v>
      </c>
      <c r="D19" s="22">
        <v>18092</v>
      </c>
      <c r="E19" s="22">
        <v>18884</v>
      </c>
      <c r="F19" s="22">
        <v>36976</v>
      </c>
      <c r="G19" s="19">
        <f>F19/$F$22*100</f>
        <v>8.7429833397174885</v>
      </c>
      <c r="H19" s="22">
        <v>11419</v>
      </c>
      <c r="I19" s="22">
        <v>11819</v>
      </c>
      <c r="J19" s="22">
        <v>23238</v>
      </c>
      <c r="K19" s="19">
        <f>J19/$J$22*100</f>
        <v>9.9691975049120973</v>
      </c>
      <c r="L19" s="22">
        <v>28668</v>
      </c>
      <c r="M19" s="22">
        <v>28645</v>
      </c>
      <c r="N19" s="22">
        <v>57313</v>
      </c>
      <c r="O19" s="19">
        <f>N19/$N$22*100</f>
        <v>7.5217168197572866</v>
      </c>
    </row>
    <row r="20" spans="1:23" ht="15" customHeight="1" x14ac:dyDescent="0.25">
      <c r="A20" s="25" t="s">
        <v>5</v>
      </c>
      <c r="B20" s="24" t="s">
        <v>4</v>
      </c>
      <c r="C20" s="23" t="s">
        <v>3</v>
      </c>
      <c r="D20" s="22">
        <v>15167</v>
      </c>
      <c r="E20" s="22">
        <v>14947</v>
      </c>
      <c r="F20" s="22">
        <v>30114</v>
      </c>
      <c r="G20" s="19">
        <f>F20/$F$22*100</f>
        <v>7.1204619291500553</v>
      </c>
      <c r="H20" s="22">
        <v>8433</v>
      </c>
      <c r="I20" s="22">
        <v>8658</v>
      </c>
      <c r="J20" s="22">
        <v>17091</v>
      </c>
      <c r="K20" s="19">
        <f>J20/$J$22*100</f>
        <v>7.3321092416065339</v>
      </c>
      <c r="L20" s="22">
        <v>33627</v>
      </c>
      <c r="M20" s="22">
        <v>34111</v>
      </c>
      <c r="N20" s="22">
        <v>67738</v>
      </c>
      <c r="O20" s="19">
        <f>N20/$N$22*100</f>
        <v>8.8898863074122634</v>
      </c>
    </row>
    <row r="21" spans="1:23" ht="15" customHeight="1" x14ac:dyDescent="0.25">
      <c r="A21" s="25" t="s">
        <v>2</v>
      </c>
      <c r="B21" s="24" t="s">
        <v>1</v>
      </c>
      <c r="C21" s="23" t="s">
        <v>0</v>
      </c>
      <c r="D21" s="43">
        <v>16549</v>
      </c>
      <c r="E21" s="43">
        <v>16536</v>
      </c>
      <c r="F21" s="43">
        <v>33085</v>
      </c>
      <c r="G21" s="19">
        <f>F21/$F$22*100</f>
        <v>7.8229555331716005</v>
      </c>
      <c r="H21" s="43">
        <v>7475</v>
      </c>
      <c r="I21" s="43">
        <v>7897</v>
      </c>
      <c r="J21" s="43">
        <v>15372</v>
      </c>
      <c r="K21" s="19">
        <f>J21/$J$22*100</f>
        <v>6.5946511767582736</v>
      </c>
      <c r="L21" s="43">
        <v>28289</v>
      </c>
      <c r="M21" s="43">
        <v>28303</v>
      </c>
      <c r="N21" s="43">
        <v>56592</v>
      </c>
      <c r="O21" s="19">
        <f>N21/$N$22*100</f>
        <v>7.4270932993161125</v>
      </c>
    </row>
    <row r="22" spans="1:23" ht="15" customHeight="1" thickBot="1" x14ac:dyDescent="0.3">
      <c r="A22" s="8">
        <v>2022</v>
      </c>
      <c r="B22" s="7"/>
      <c r="C22" s="6"/>
      <c r="D22" s="38">
        <f>SUM(D5:D21)</f>
        <v>214245</v>
      </c>
      <c r="E22" s="38">
        <f>SUM(E5:E21)</f>
        <v>208677</v>
      </c>
      <c r="F22" s="38">
        <f>SUM(F5:F21)</f>
        <v>422922</v>
      </c>
      <c r="G22" s="42">
        <f>F22/H101*100</f>
        <v>20.944457237941716</v>
      </c>
      <c r="H22" s="38">
        <f>SUM(H5:H21)</f>
        <v>115676</v>
      </c>
      <c r="I22" s="38">
        <f>SUM(I5:I21)</f>
        <v>117422</v>
      </c>
      <c r="J22" s="66">
        <f>SUM(J5:J21)</f>
        <v>233098</v>
      </c>
      <c r="K22" s="42">
        <f>J22/H101*100</f>
        <v>11.543762427231826</v>
      </c>
      <c r="L22" s="38">
        <f>SUM(L5:L21)</f>
        <v>373639</v>
      </c>
      <c r="M22" s="66">
        <f>SUM(M5:M21)</f>
        <v>388328</v>
      </c>
      <c r="N22" s="38">
        <f>SUM(N5:N21)</f>
        <v>761967</v>
      </c>
      <c r="O22" s="42">
        <f>N22/H101*100</f>
        <v>37.735055750759564</v>
      </c>
    </row>
    <row r="23" spans="1:23" ht="15" customHeight="1" thickBot="1" x14ac:dyDescent="0.3">
      <c r="A23" s="11">
        <v>2021</v>
      </c>
      <c r="B23" s="10"/>
      <c r="C23" s="9"/>
      <c r="D23" s="38">
        <v>209918</v>
      </c>
      <c r="E23" s="38">
        <v>204708</v>
      </c>
      <c r="F23" s="38">
        <f>D23+E23</f>
        <v>414626</v>
      </c>
      <c r="G23" s="37">
        <f>(F23/'[1]jumlah penduduk'!D22)*100</f>
        <v>20.714179730452781</v>
      </c>
      <c r="H23" s="38">
        <v>115953</v>
      </c>
      <c r="I23" s="38">
        <v>117841</v>
      </c>
      <c r="J23" s="66">
        <f>H23+I23</f>
        <v>233794</v>
      </c>
      <c r="K23" s="37">
        <f>(J23/'[1]jumlah penduduk'!D22)*100</f>
        <v>11.680046441616005</v>
      </c>
      <c r="L23" s="38">
        <v>372256</v>
      </c>
      <c r="M23" s="66">
        <v>386858</v>
      </c>
      <c r="N23" s="38">
        <f>L23+M23</f>
        <v>759114</v>
      </c>
      <c r="O23" s="37">
        <f>(N23/'[1]jumlah penduduk'!D22)*100</f>
        <v>37.924355520162585</v>
      </c>
      <c r="P23" s="13"/>
      <c r="Q23" s="13"/>
      <c r="R23" s="13"/>
      <c r="S23" s="13"/>
      <c r="T23" s="13"/>
      <c r="U23" s="13"/>
      <c r="V23" s="13"/>
      <c r="W23" s="13"/>
    </row>
    <row r="24" spans="1:23" ht="15" customHeight="1" thickBot="1" x14ac:dyDescent="0.3">
      <c r="A24" s="52">
        <v>2020</v>
      </c>
      <c r="B24" s="51"/>
      <c r="C24" s="50"/>
      <c r="D24" s="59">
        <v>18232</v>
      </c>
      <c r="E24" s="59">
        <v>18162</v>
      </c>
      <c r="F24" s="59">
        <f>D24+E24</f>
        <v>36394</v>
      </c>
      <c r="G24" s="45">
        <f>(F24/'[1]jumlah penduduk'!D23)*100</f>
        <v>1.8508074461511859</v>
      </c>
      <c r="H24" s="59">
        <v>43782</v>
      </c>
      <c r="I24" s="59">
        <v>26014</v>
      </c>
      <c r="J24" s="61">
        <f>H24+I24</f>
        <v>69796</v>
      </c>
      <c r="K24" s="45">
        <f>(J24/'[1]jumlah penduduk'!D23)*100</f>
        <v>3.5494575070497385</v>
      </c>
      <c r="L24" s="59">
        <v>605586</v>
      </c>
      <c r="M24" s="61">
        <v>156244</v>
      </c>
      <c r="N24" s="59">
        <f>L24+M24</f>
        <v>761830</v>
      </c>
      <c r="O24" s="45">
        <f>(N24/'[1]jumlah penduduk'!D23)*100</f>
        <v>38.742667382023363</v>
      </c>
      <c r="P24" s="13"/>
      <c r="Q24" s="13"/>
      <c r="R24" s="13"/>
      <c r="S24" s="13"/>
      <c r="T24" s="13"/>
      <c r="U24" s="13"/>
      <c r="V24" s="13"/>
      <c r="W24" s="13"/>
    </row>
    <row r="25" spans="1:23" ht="15" customHeight="1" thickBot="1" x14ac:dyDescent="0.3">
      <c r="A25" s="57">
        <v>2019</v>
      </c>
      <c r="B25" s="56"/>
      <c r="C25" s="55"/>
      <c r="D25" s="65">
        <v>9968</v>
      </c>
      <c r="E25" s="63">
        <v>7633</v>
      </c>
      <c r="F25" s="59">
        <f>D25+E25</f>
        <v>17601</v>
      </c>
      <c r="G25" s="45">
        <f>(F25/'[1]jumlah penduduk'!D24)*100</f>
        <v>0.91416432728339825</v>
      </c>
      <c r="H25" s="63">
        <v>23306</v>
      </c>
      <c r="I25" s="64">
        <v>10451</v>
      </c>
      <c r="J25" s="61">
        <f>H25+I25</f>
        <v>33757</v>
      </c>
      <c r="K25" s="45">
        <f>(J25/'[1]jumlah penduduk'!D24)*100</f>
        <v>1.7532779498952145</v>
      </c>
      <c r="L25" s="63">
        <v>302333</v>
      </c>
      <c r="M25" s="63">
        <v>53829</v>
      </c>
      <c r="N25" s="59">
        <f>L25+M25</f>
        <v>356162</v>
      </c>
      <c r="O25" s="45">
        <f>(N25/'[1]jumlah penduduk'!D24)*100</f>
        <v>18.49841458632519</v>
      </c>
    </row>
    <row r="26" spans="1:23" ht="15" customHeight="1" thickBot="1" x14ac:dyDescent="0.3">
      <c r="A26" s="52">
        <v>2018</v>
      </c>
      <c r="B26" s="51"/>
      <c r="C26" s="50"/>
      <c r="D26" s="60">
        <v>9874</v>
      </c>
      <c r="E26" s="60">
        <v>7346</v>
      </c>
      <c r="F26" s="59">
        <f>D26+E26</f>
        <v>17220</v>
      </c>
      <c r="G26" s="45">
        <f>(F26/'[1]jumlah penduduk'!D25)*100</f>
        <v>0.90233790406083503</v>
      </c>
      <c r="H26" s="60">
        <v>23014</v>
      </c>
      <c r="I26" s="62">
        <v>10263</v>
      </c>
      <c r="J26" s="61">
        <f>H26+I26</f>
        <v>33277</v>
      </c>
      <c r="K26" s="45">
        <f>(J26/'[1]jumlah penduduk'!D25)*100</f>
        <v>1.743733939223717</v>
      </c>
      <c r="L26" s="60">
        <v>295613</v>
      </c>
      <c r="M26" s="60">
        <v>52154</v>
      </c>
      <c r="N26" s="59">
        <f>L26+M26</f>
        <v>347767</v>
      </c>
      <c r="O26" s="45">
        <f>(N26/'[1]jumlah penduduk'!D25)*100</f>
        <v>18.223190817742417</v>
      </c>
    </row>
    <row r="27" spans="1:23" ht="21.75" customHeight="1" x14ac:dyDescent="0.25">
      <c r="A27" s="36" t="s">
        <v>65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23" ht="15" customHeight="1" x14ac:dyDescent="0.25">
      <c r="A28" s="34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0"/>
    </row>
    <row r="29" spans="1:23" ht="15" customHeight="1" x14ac:dyDescent="0.25">
      <c r="A29" s="33" t="s">
        <v>57</v>
      </c>
      <c r="B29" s="32" t="s">
        <v>52</v>
      </c>
      <c r="C29" s="31"/>
      <c r="D29" s="26" t="s">
        <v>64</v>
      </c>
      <c r="E29" s="30"/>
      <c r="F29" s="30"/>
      <c r="G29" s="20"/>
      <c r="H29" s="26" t="s">
        <v>63</v>
      </c>
      <c r="I29" s="30"/>
      <c r="J29" s="30"/>
      <c r="K29" s="20"/>
      <c r="L29" s="26" t="s">
        <v>62</v>
      </c>
      <c r="M29" s="30"/>
      <c r="N29" s="30"/>
      <c r="O29" s="20"/>
    </row>
    <row r="30" spans="1:23" ht="15" customHeight="1" x14ac:dyDescent="0.25">
      <c r="A30" s="29"/>
      <c r="B30" s="28"/>
      <c r="C30" s="27"/>
      <c r="D30" s="24" t="s">
        <v>55</v>
      </c>
      <c r="E30" s="24" t="s">
        <v>54</v>
      </c>
      <c r="F30" s="24" t="s">
        <v>53</v>
      </c>
      <c r="G30" s="24" t="s">
        <v>51</v>
      </c>
      <c r="H30" s="24" t="s">
        <v>55</v>
      </c>
      <c r="I30" s="24" t="s">
        <v>54</v>
      </c>
      <c r="J30" s="24" t="s">
        <v>53</v>
      </c>
      <c r="K30" s="24" t="s">
        <v>51</v>
      </c>
      <c r="L30" s="24" t="s">
        <v>55</v>
      </c>
      <c r="M30" s="24" t="s">
        <v>54</v>
      </c>
      <c r="N30" s="24" t="s">
        <v>53</v>
      </c>
      <c r="O30" s="24" t="s">
        <v>51</v>
      </c>
    </row>
    <row r="31" spans="1:23" ht="15" customHeight="1" x14ac:dyDescent="0.25">
      <c r="A31" s="25" t="s">
        <v>50</v>
      </c>
      <c r="B31" s="24" t="s">
        <v>49</v>
      </c>
      <c r="C31" s="23" t="s">
        <v>48</v>
      </c>
      <c r="D31" s="22">
        <v>6842</v>
      </c>
      <c r="E31" s="22">
        <v>6171</v>
      </c>
      <c r="F31" s="22">
        <v>13013</v>
      </c>
      <c r="G31" s="19">
        <f>F31/$F$48*100</f>
        <v>4.241290410896398</v>
      </c>
      <c r="H31" s="22">
        <v>4284</v>
      </c>
      <c r="I31" s="22">
        <v>2816</v>
      </c>
      <c r="J31" s="22">
        <v>7100</v>
      </c>
      <c r="K31" s="19">
        <f>J31/$J$48*100</f>
        <v>2.9722036168787676</v>
      </c>
      <c r="L31" s="22">
        <v>107</v>
      </c>
      <c r="M31" s="22">
        <v>87</v>
      </c>
      <c r="N31" s="22">
        <v>194</v>
      </c>
      <c r="O31" s="19">
        <f>N31/$N$48*100</f>
        <v>4.6679499518768051</v>
      </c>
    </row>
    <row r="32" spans="1:23" ht="15" customHeight="1" x14ac:dyDescent="0.25">
      <c r="A32" s="25" t="s">
        <v>47</v>
      </c>
      <c r="B32" s="24" t="s">
        <v>46</v>
      </c>
      <c r="C32" s="23" t="s">
        <v>45</v>
      </c>
      <c r="D32" s="22">
        <v>7377</v>
      </c>
      <c r="E32" s="22">
        <v>6668</v>
      </c>
      <c r="F32" s="22">
        <v>14045</v>
      </c>
      <c r="G32" s="19">
        <f>F32/$F$48*100</f>
        <v>4.5776472620487132</v>
      </c>
      <c r="H32" s="22">
        <v>6301</v>
      </c>
      <c r="I32" s="22">
        <v>4530</v>
      </c>
      <c r="J32" s="22">
        <v>10831</v>
      </c>
      <c r="K32" s="19">
        <f>J32/$J$48*100</f>
        <v>4.5340756865371734</v>
      </c>
      <c r="L32" s="22">
        <v>106</v>
      </c>
      <c r="M32" s="22">
        <v>94</v>
      </c>
      <c r="N32" s="22">
        <v>200</v>
      </c>
      <c r="O32" s="19">
        <f>N32/$N$48*100</f>
        <v>4.8123195380173245</v>
      </c>
    </row>
    <row r="33" spans="1:15" ht="15" customHeight="1" x14ac:dyDescent="0.25">
      <c r="A33" s="25" t="s">
        <v>44</v>
      </c>
      <c r="B33" s="24" t="s">
        <v>43</v>
      </c>
      <c r="C33" s="23" t="s">
        <v>42</v>
      </c>
      <c r="D33" s="22">
        <v>12353</v>
      </c>
      <c r="E33" s="22">
        <v>10920</v>
      </c>
      <c r="F33" s="22">
        <v>23273</v>
      </c>
      <c r="G33" s="19">
        <f>F33/$F$48*100</f>
        <v>7.5853032915386045</v>
      </c>
      <c r="H33" s="22">
        <v>13766</v>
      </c>
      <c r="I33" s="22">
        <v>11241</v>
      </c>
      <c r="J33" s="22">
        <v>25007</v>
      </c>
      <c r="K33" s="19">
        <f>J33/$J$48*100</f>
        <v>10.468436034829203</v>
      </c>
      <c r="L33" s="22">
        <v>171</v>
      </c>
      <c r="M33" s="22">
        <v>178</v>
      </c>
      <c r="N33" s="22">
        <v>349</v>
      </c>
      <c r="O33" s="19">
        <f>N33/$N$48*100</f>
        <v>8.3974975938402316</v>
      </c>
    </row>
    <row r="34" spans="1:15" ht="15" customHeight="1" x14ac:dyDescent="0.25">
      <c r="A34" s="25" t="s">
        <v>41</v>
      </c>
      <c r="B34" s="24" t="s">
        <v>40</v>
      </c>
      <c r="C34" s="23" t="s">
        <v>39</v>
      </c>
      <c r="D34" s="22">
        <v>11648</v>
      </c>
      <c r="E34" s="22">
        <v>9243</v>
      </c>
      <c r="F34" s="22">
        <v>20891</v>
      </c>
      <c r="G34" s="19">
        <f>F34/$F$48*100</f>
        <v>6.8089447455649461</v>
      </c>
      <c r="H34" s="22">
        <v>10852</v>
      </c>
      <c r="I34" s="22">
        <v>9196</v>
      </c>
      <c r="J34" s="22">
        <v>20048</v>
      </c>
      <c r="K34" s="19">
        <f>J34/$J$48*100</f>
        <v>8.3924983255190888</v>
      </c>
      <c r="L34" s="22">
        <v>108</v>
      </c>
      <c r="M34" s="22">
        <v>108</v>
      </c>
      <c r="N34" s="22">
        <v>216</v>
      </c>
      <c r="O34" s="19">
        <f>N34/$N$48*100</f>
        <v>5.1973051010587099</v>
      </c>
    </row>
    <row r="35" spans="1:15" ht="15" customHeight="1" x14ac:dyDescent="0.25">
      <c r="A35" s="25" t="s">
        <v>38</v>
      </c>
      <c r="B35" s="24" t="s">
        <v>37</v>
      </c>
      <c r="C35" s="23" t="s">
        <v>36</v>
      </c>
      <c r="D35" s="22">
        <v>7859</v>
      </c>
      <c r="E35" s="22">
        <v>7215</v>
      </c>
      <c r="F35" s="22">
        <v>15074</v>
      </c>
      <c r="G35" s="19">
        <f>F35/$F$48*100</f>
        <v>4.9130263316569813</v>
      </c>
      <c r="H35" s="22">
        <v>5991</v>
      </c>
      <c r="I35" s="22">
        <v>4573</v>
      </c>
      <c r="J35" s="22">
        <v>10564</v>
      </c>
      <c r="K35" s="19">
        <f>J35/$J$48*100</f>
        <v>4.4223040857334226</v>
      </c>
      <c r="L35" s="22">
        <v>115</v>
      </c>
      <c r="M35" s="22">
        <v>82</v>
      </c>
      <c r="N35" s="22">
        <v>197</v>
      </c>
      <c r="O35" s="19">
        <f>N35/$N$48*100</f>
        <v>4.7401347449470643</v>
      </c>
    </row>
    <row r="36" spans="1:15" ht="15" customHeight="1" x14ac:dyDescent="0.25">
      <c r="A36" s="25" t="s">
        <v>35</v>
      </c>
      <c r="B36" s="24" t="s">
        <v>34</v>
      </c>
      <c r="C36" s="23" t="s">
        <v>33</v>
      </c>
      <c r="D36" s="22">
        <v>8083</v>
      </c>
      <c r="E36" s="22">
        <v>7023</v>
      </c>
      <c r="F36" s="22">
        <v>15106</v>
      </c>
      <c r="G36" s="19">
        <f>F36/$F$48*100</f>
        <v>4.9234560014601536</v>
      </c>
      <c r="H36" s="22">
        <v>9149</v>
      </c>
      <c r="I36" s="22">
        <v>7386</v>
      </c>
      <c r="J36" s="22">
        <v>16535</v>
      </c>
      <c r="K36" s="19">
        <f>J36/$J$48*100</f>
        <v>6.9218854655056932</v>
      </c>
      <c r="L36" s="22">
        <v>101</v>
      </c>
      <c r="M36" s="22">
        <v>90</v>
      </c>
      <c r="N36" s="22">
        <v>191</v>
      </c>
      <c r="O36" s="19">
        <f>N36/$N$48*100</f>
        <v>4.5957651588065449</v>
      </c>
    </row>
    <row r="37" spans="1:15" ht="15" customHeight="1" x14ac:dyDescent="0.25">
      <c r="A37" s="25" t="s">
        <v>32</v>
      </c>
      <c r="B37" s="24" t="s">
        <v>31</v>
      </c>
      <c r="C37" s="23" t="s">
        <v>30</v>
      </c>
      <c r="D37" s="22">
        <v>7816</v>
      </c>
      <c r="E37" s="22">
        <v>7089</v>
      </c>
      <c r="F37" s="22">
        <v>14905</v>
      </c>
      <c r="G37" s="19">
        <f>F37/$F$48*100</f>
        <v>4.8579446380089761</v>
      </c>
      <c r="H37" s="22">
        <v>7422</v>
      </c>
      <c r="I37" s="22">
        <v>5732</v>
      </c>
      <c r="J37" s="22">
        <v>13154</v>
      </c>
      <c r="K37" s="19">
        <f>J37/$J$48*100</f>
        <v>5.5065304755525792</v>
      </c>
      <c r="L37" s="22">
        <v>126</v>
      </c>
      <c r="M37" s="22">
        <v>143</v>
      </c>
      <c r="N37" s="22">
        <v>269</v>
      </c>
      <c r="O37" s="19">
        <f>N37/$N$48*100</f>
        <v>6.472569778633301</v>
      </c>
    </row>
    <row r="38" spans="1:15" ht="15" customHeight="1" x14ac:dyDescent="0.25">
      <c r="A38" s="25" t="s">
        <v>29</v>
      </c>
      <c r="B38" s="24" t="s">
        <v>28</v>
      </c>
      <c r="C38" s="23" t="s">
        <v>27</v>
      </c>
      <c r="D38" s="22">
        <v>12045</v>
      </c>
      <c r="E38" s="22">
        <v>11601</v>
      </c>
      <c r="F38" s="22">
        <v>23646</v>
      </c>
      <c r="G38" s="19">
        <f>F38/$F$48*100</f>
        <v>7.7068741301818342</v>
      </c>
      <c r="H38" s="22">
        <v>9146</v>
      </c>
      <c r="I38" s="22">
        <v>7074</v>
      </c>
      <c r="J38" s="22">
        <v>16220</v>
      </c>
      <c r="K38" s="19">
        <f>J38/$J$48*100</f>
        <v>6.7900200937709307</v>
      </c>
      <c r="L38" s="22">
        <v>160</v>
      </c>
      <c r="M38" s="22">
        <v>180</v>
      </c>
      <c r="N38" s="22">
        <v>340</v>
      </c>
      <c r="O38" s="19">
        <f>N38/$N$48*100</f>
        <v>8.1809432146294512</v>
      </c>
    </row>
    <row r="39" spans="1:15" ht="15" customHeight="1" x14ac:dyDescent="0.25">
      <c r="A39" s="25" t="s">
        <v>26</v>
      </c>
      <c r="B39" s="24" t="s">
        <v>25</v>
      </c>
      <c r="C39" s="23" t="s">
        <v>24</v>
      </c>
      <c r="D39" s="22">
        <v>13619</v>
      </c>
      <c r="E39" s="22">
        <v>12595</v>
      </c>
      <c r="F39" s="22">
        <v>26214</v>
      </c>
      <c r="G39" s="19">
        <f>F39/$F$48*100</f>
        <v>8.5438551318864331</v>
      </c>
      <c r="H39" s="22">
        <v>15268</v>
      </c>
      <c r="I39" s="22">
        <v>13340</v>
      </c>
      <c r="J39" s="22">
        <v>28608</v>
      </c>
      <c r="K39" s="19">
        <f>J39/$J$48*100</f>
        <v>11.975887474882786</v>
      </c>
      <c r="L39" s="22">
        <v>245</v>
      </c>
      <c r="M39" s="22">
        <v>326</v>
      </c>
      <c r="N39" s="22">
        <v>571</v>
      </c>
      <c r="O39" s="19">
        <f>N39/$N$48*100</f>
        <v>13.73917228103946</v>
      </c>
    </row>
    <row r="40" spans="1:15" ht="15" customHeight="1" x14ac:dyDescent="0.25">
      <c r="A40" s="25" t="s">
        <v>23</v>
      </c>
      <c r="B40" s="24" t="s">
        <v>22</v>
      </c>
      <c r="C40" s="23" t="s">
        <v>21</v>
      </c>
      <c r="D40" s="22">
        <v>7473</v>
      </c>
      <c r="E40" s="22">
        <v>7130</v>
      </c>
      <c r="F40" s="22">
        <v>14603</v>
      </c>
      <c r="G40" s="19">
        <f>F40/$F$48*100</f>
        <v>4.7595146292415347</v>
      </c>
      <c r="H40" s="22">
        <v>4760</v>
      </c>
      <c r="I40" s="22">
        <v>3484</v>
      </c>
      <c r="J40" s="22">
        <v>8244</v>
      </c>
      <c r="K40" s="19">
        <f>J40/$J$48*100</f>
        <v>3.4511051574012055</v>
      </c>
      <c r="L40" s="22">
        <v>54</v>
      </c>
      <c r="M40" s="22">
        <v>52</v>
      </c>
      <c r="N40" s="22">
        <v>106</v>
      </c>
      <c r="O40" s="19">
        <f>N40/$N$48*100</f>
        <v>2.5505293551491821</v>
      </c>
    </row>
    <row r="41" spans="1:15" ht="15" customHeight="1" x14ac:dyDescent="0.25">
      <c r="A41" s="25" t="s">
        <v>20</v>
      </c>
      <c r="B41" s="24" t="s">
        <v>19</v>
      </c>
      <c r="C41" s="23" t="s">
        <v>18</v>
      </c>
      <c r="D41" s="22">
        <v>5078</v>
      </c>
      <c r="E41" s="22">
        <v>4702</v>
      </c>
      <c r="F41" s="22">
        <v>9780</v>
      </c>
      <c r="G41" s="19">
        <f>F41/$F$48*100</f>
        <v>3.1875678335946187</v>
      </c>
      <c r="H41" s="22">
        <v>3792</v>
      </c>
      <c r="I41" s="22">
        <v>2818</v>
      </c>
      <c r="J41" s="22">
        <v>6610</v>
      </c>
      <c r="K41" s="19">
        <f>J41/$J$48*100</f>
        <v>2.7670797052913598</v>
      </c>
      <c r="L41" s="22">
        <v>80</v>
      </c>
      <c r="M41" s="22">
        <v>115</v>
      </c>
      <c r="N41" s="22">
        <v>195</v>
      </c>
      <c r="O41" s="19">
        <f>N41/$N$48*100</f>
        <v>4.6920115495668915</v>
      </c>
    </row>
    <row r="42" spans="1:15" ht="15" customHeight="1" x14ac:dyDescent="0.25">
      <c r="A42" s="25" t="s">
        <v>17</v>
      </c>
      <c r="B42" s="24" t="s">
        <v>16</v>
      </c>
      <c r="C42" s="23" t="s">
        <v>15</v>
      </c>
      <c r="D42" s="22">
        <v>10357</v>
      </c>
      <c r="E42" s="22">
        <v>9861</v>
      </c>
      <c r="F42" s="22">
        <v>20218</v>
      </c>
      <c r="G42" s="19">
        <f>F42/$F$48*100</f>
        <v>6.5895957525169733</v>
      </c>
      <c r="H42" s="22">
        <v>7595</v>
      </c>
      <c r="I42" s="22">
        <v>5541</v>
      </c>
      <c r="J42" s="22">
        <v>13136</v>
      </c>
      <c r="K42" s="19">
        <f>J42/$J$48*100</f>
        <v>5.4989953114534496</v>
      </c>
      <c r="L42" s="22">
        <v>99</v>
      </c>
      <c r="M42" s="22">
        <v>102</v>
      </c>
      <c r="N42" s="22">
        <v>201</v>
      </c>
      <c r="O42" s="19">
        <f>N42/$N$48*100</f>
        <v>4.8363811357074109</v>
      </c>
    </row>
    <row r="43" spans="1:15" ht="15" customHeight="1" x14ac:dyDescent="0.25">
      <c r="A43" s="25" t="s">
        <v>14</v>
      </c>
      <c r="B43" s="24" t="s">
        <v>13</v>
      </c>
      <c r="C43" s="23" t="s">
        <v>12</v>
      </c>
      <c r="D43" s="22">
        <v>8211</v>
      </c>
      <c r="E43" s="22">
        <v>8047</v>
      </c>
      <c r="F43" s="22">
        <v>16258</v>
      </c>
      <c r="G43" s="19">
        <f>F43/$F$48*100</f>
        <v>5.2989241143743664</v>
      </c>
      <c r="H43" s="22">
        <v>5500</v>
      </c>
      <c r="I43" s="22">
        <v>4044</v>
      </c>
      <c r="J43" s="22">
        <v>9544</v>
      </c>
      <c r="K43" s="19">
        <f>J43/$J$48*100</f>
        <v>3.9953114534494309</v>
      </c>
      <c r="L43" s="22">
        <v>77</v>
      </c>
      <c r="M43" s="22">
        <v>58</v>
      </c>
      <c r="N43" s="22">
        <v>135</v>
      </c>
      <c r="O43" s="19">
        <f>N43/$N$48*100</f>
        <v>3.2483156881616937</v>
      </c>
    </row>
    <row r="44" spans="1:15" ht="15" customHeight="1" x14ac:dyDescent="0.25">
      <c r="A44" s="25" t="s">
        <v>11</v>
      </c>
      <c r="B44" s="24" t="s">
        <v>10</v>
      </c>
      <c r="C44" s="23" t="s">
        <v>9</v>
      </c>
      <c r="D44" s="22">
        <v>12089</v>
      </c>
      <c r="E44" s="22">
        <v>11085</v>
      </c>
      <c r="F44" s="22">
        <v>23174</v>
      </c>
      <c r="G44" s="19">
        <f>F44/$F$48*100</f>
        <v>7.5530365005850388</v>
      </c>
      <c r="H44" s="22">
        <v>9797</v>
      </c>
      <c r="I44" s="22">
        <v>7463</v>
      </c>
      <c r="J44" s="22">
        <v>17260</v>
      </c>
      <c r="K44" s="19">
        <f>J44/$J$48*100</f>
        <v>7.2253851306095118</v>
      </c>
      <c r="L44" s="22">
        <v>124</v>
      </c>
      <c r="M44" s="22">
        <v>168</v>
      </c>
      <c r="N44" s="22">
        <v>292</v>
      </c>
      <c r="O44" s="19">
        <f>N44/$N$48*100</f>
        <v>7.025986525505294</v>
      </c>
    </row>
    <row r="45" spans="1:15" ht="15" customHeight="1" x14ac:dyDescent="0.25">
      <c r="A45" s="25" t="s">
        <v>8</v>
      </c>
      <c r="B45" s="24" t="s">
        <v>7</v>
      </c>
      <c r="C45" s="23" t="s">
        <v>6</v>
      </c>
      <c r="D45" s="22">
        <v>11920</v>
      </c>
      <c r="E45" s="22">
        <v>11776</v>
      </c>
      <c r="F45" s="22">
        <v>23696</v>
      </c>
      <c r="G45" s="19">
        <f>F45/$F$48*100</f>
        <v>7.7231704892492923</v>
      </c>
      <c r="H45" s="22">
        <v>9100</v>
      </c>
      <c r="I45" s="22">
        <v>6726</v>
      </c>
      <c r="J45" s="22">
        <v>15826</v>
      </c>
      <c r="K45" s="19">
        <f>J45/$J$48*100</f>
        <v>6.6250837240455454</v>
      </c>
      <c r="L45" s="22">
        <v>110</v>
      </c>
      <c r="M45" s="22">
        <v>85</v>
      </c>
      <c r="N45" s="22">
        <v>195</v>
      </c>
      <c r="O45" s="19">
        <f>N45/$N$48*100</f>
        <v>4.6920115495668915</v>
      </c>
    </row>
    <row r="46" spans="1:15" ht="15" customHeight="1" x14ac:dyDescent="0.25">
      <c r="A46" s="25" t="s">
        <v>5</v>
      </c>
      <c r="B46" s="24" t="s">
        <v>4</v>
      </c>
      <c r="C46" s="23" t="s">
        <v>3</v>
      </c>
      <c r="D46" s="22">
        <v>9025</v>
      </c>
      <c r="E46" s="22">
        <v>8308</v>
      </c>
      <c r="F46" s="22">
        <v>17333</v>
      </c>
      <c r="G46" s="19">
        <f>F46/$F$48*100</f>
        <v>5.6492958343246951</v>
      </c>
      <c r="H46" s="22">
        <v>6903</v>
      </c>
      <c r="I46" s="22">
        <v>5232</v>
      </c>
      <c r="J46" s="22">
        <v>12135</v>
      </c>
      <c r="K46" s="19">
        <f>J46/$J$48*100</f>
        <v>5.0799564634963161</v>
      </c>
      <c r="L46" s="22">
        <v>126</v>
      </c>
      <c r="M46" s="22">
        <v>130</v>
      </c>
      <c r="N46" s="22">
        <v>256</v>
      </c>
      <c r="O46" s="19">
        <f>N46/$N$48*100</f>
        <v>6.1597690086621757</v>
      </c>
    </row>
    <row r="47" spans="1:15" ht="15" customHeight="1" x14ac:dyDescent="0.25">
      <c r="A47" s="25" t="s">
        <v>2</v>
      </c>
      <c r="B47" s="24" t="s">
        <v>1</v>
      </c>
      <c r="C47" s="23" t="s">
        <v>0</v>
      </c>
      <c r="D47" s="22">
        <v>7630</v>
      </c>
      <c r="E47" s="22">
        <v>7958</v>
      </c>
      <c r="F47" s="22">
        <v>15588</v>
      </c>
      <c r="G47" s="19">
        <f>F47/$F$48*100</f>
        <v>5.0805529028704406</v>
      </c>
      <c r="H47" s="22">
        <v>4590</v>
      </c>
      <c r="I47" s="22">
        <v>3468</v>
      </c>
      <c r="J47" s="22">
        <v>8058</v>
      </c>
      <c r="K47" s="19">
        <f>J47/$J$48*100</f>
        <v>3.3732417950435365</v>
      </c>
      <c r="L47" s="22">
        <v>142</v>
      </c>
      <c r="M47" s="22">
        <v>107</v>
      </c>
      <c r="N47" s="22">
        <v>249</v>
      </c>
      <c r="O47" s="19">
        <f>N47/$N$48*100</f>
        <v>5.991337824831569</v>
      </c>
    </row>
    <row r="48" spans="1:15" ht="15" customHeight="1" thickBot="1" x14ac:dyDescent="0.3">
      <c r="A48" s="8">
        <v>2022</v>
      </c>
      <c r="B48" s="7"/>
      <c r="C48" s="6"/>
      <c r="D48" s="38">
        <f>SUM(D31:D47)</f>
        <v>159425</v>
      </c>
      <c r="E48" s="38">
        <f>SUM(E31:E47)</f>
        <v>147392</v>
      </c>
      <c r="F48" s="38">
        <f>SUM(F31:F47)</f>
        <v>306817</v>
      </c>
      <c r="G48" s="42">
        <f>F48/H101*100</f>
        <v>15.194564331894684</v>
      </c>
      <c r="H48" s="38">
        <f>SUM(H31:H47)</f>
        <v>134216</v>
      </c>
      <c r="I48" s="38">
        <f>SUM(I31:I47)</f>
        <v>104664</v>
      </c>
      <c r="J48" s="38">
        <f>SUM(J31:J47)</f>
        <v>238880</v>
      </c>
      <c r="K48" s="42">
        <f>J48/H101*100</f>
        <v>11.830105657779725</v>
      </c>
      <c r="L48" s="38">
        <f>SUM(L31:L47)</f>
        <v>2051</v>
      </c>
      <c r="M48" s="38">
        <f>SUM(M31:M47)</f>
        <v>2105</v>
      </c>
      <c r="N48" s="38">
        <f>SUM(N31:N47)</f>
        <v>4156</v>
      </c>
      <c r="O48" s="42">
        <f>N48/H101*100</f>
        <v>0.20581848255916166</v>
      </c>
    </row>
    <row r="49" spans="1:23" ht="15" customHeight="1" thickBot="1" x14ac:dyDescent="0.3">
      <c r="A49" s="11">
        <v>2021</v>
      </c>
      <c r="B49" s="10"/>
      <c r="C49" s="9"/>
      <c r="D49" s="38">
        <v>158351</v>
      </c>
      <c r="E49" s="38">
        <v>146149</v>
      </c>
      <c r="F49" s="38">
        <f>D49+E49</f>
        <v>304500</v>
      </c>
      <c r="G49" s="37">
        <f>(F49/'[1]jumlah penduduk'!D22)*100</f>
        <v>15.212426929143064</v>
      </c>
      <c r="H49" s="38">
        <v>132226</v>
      </c>
      <c r="I49" s="58">
        <v>102706</v>
      </c>
      <c r="J49" s="58">
        <f>H49+I49</f>
        <v>234932</v>
      </c>
      <c r="K49" s="37">
        <f>(J49/'[1]jumlah penduduk'!D22)*100</f>
        <v>11.736899452602424</v>
      </c>
      <c r="L49" s="38">
        <v>2073</v>
      </c>
      <c r="M49" s="58">
        <v>2137</v>
      </c>
      <c r="N49" s="38">
        <f>L49+M49</f>
        <v>4210</v>
      </c>
      <c r="O49" s="37">
        <f>(N49/'[1]jumlah penduduk'!D22)*100</f>
        <v>0.21032616542427685</v>
      </c>
      <c r="P49" s="13"/>
      <c r="Q49" s="13"/>
      <c r="R49" s="13"/>
      <c r="S49" s="13"/>
      <c r="T49" s="13"/>
      <c r="U49" s="13"/>
      <c r="V49" s="13"/>
      <c r="W49" s="13"/>
    </row>
    <row r="50" spans="1:23" ht="15" customHeight="1" thickBot="1" x14ac:dyDescent="0.3">
      <c r="A50" s="52">
        <v>7</v>
      </c>
      <c r="B50" s="51"/>
      <c r="C50" s="50"/>
      <c r="D50" s="53">
        <v>191460</v>
      </c>
      <c r="E50" s="53">
        <v>30852</v>
      </c>
      <c r="F50" s="53">
        <f>D50+E50</f>
        <v>222312</v>
      </c>
      <c r="G50" s="45">
        <f>(F50/'[1]jumlah penduduk'!D23)*100</f>
        <v>11.305619194613465</v>
      </c>
      <c r="H50" s="53">
        <v>165238</v>
      </c>
      <c r="I50" s="54">
        <v>20726</v>
      </c>
      <c r="J50" s="54">
        <f>H50+I50</f>
        <v>185964</v>
      </c>
      <c r="K50" s="45">
        <f>(J50/'[1]jumlah penduduk'!D23)*100</f>
        <v>9.4571510665510576</v>
      </c>
      <c r="L50" s="53">
        <v>2133</v>
      </c>
      <c r="M50" s="54">
        <v>2207</v>
      </c>
      <c r="N50" s="53">
        <f>L50+M50</f>
        <v>4340</v>
      </c>
      <c r="O50" s="45">
        <f>(N50/'[1]jumlah penduduk'!D23)*100</f>
        <v>0.22070957620201537</v>
      </c>
      <c r="P50" s="13"/>
      <c r="Q50" s="13"/>
      <c r="R50" s="13"/>
      <c r="S50" s="13"/>
      <c r="T50" s="13"/>
      <c r="U50" s="13"/>
      <c r="V50" s="13"/>
      <c r="W50" s="13"/>
    </row>
    <row r="51" spans="1:23" ht="15" customHeight="1" thickBot="1" x14ac:dyDescent="0.3">
      <c r="A51" s="57">
        <v>2019</v>
      </c>
      <c r="B51" s="56"/>
      <c r="C51" s="55"/>
      <c r="D51" s="46">
        <v>87387</v>
      </c>
      <c r="E51" s="46">
        <v>9102</v>
      </c>
      <c r="F51" s="53">
        <f>D51+E51</f>
        <v>96489</v>
      </c>
      <c r="G51" s="45">
        <f>(F51/'[1]jumlah penduduk'!D24)*100</f>
        <v>5.0114653585164373</v>
      </c>
      <c r="H51" s="46">
        <v>74637</v>
      </c>
      <c r="I51" s="46">
        <v>6676</v>
      </c>
      <c r="J51" s="54">
        <f>H51+I51</f>
        <v>81313</v>
      </c>
      <c r="K51" s="45">
        <f>(J51/'[1]jumlah penduduk'!D24)*100</f>
        <v>4.2232511757510913</v>
      </c>
      <c r="L51" s="46">
        <v>2304</v>
      </c>
      <c r="M51" s="46">
        <v>2296</v>
      </c>
      <c r="N51" s="53">
        <f>L51+M51</f>
        <v>4600</v>
      </c>
      <c r="O51" s="45">
        <f>(N51/'[1]jumlah penduduk'!D24)*100</f>
        <v>0.23891573805486233</v>
      </c>
    </row>
    <row r="52" spans="1:23" ht="15" customHeight="1" thickBot="1" x14ac:dyDescent="0.3">
      <c r="A52" s="52">
        <v>2018</v>
      </c>
      <c r="B52" s="51"/>
      <c r="C52" s="50"/>
      <c r="D52" s="48">
        <v>84152</v>
      </c>
      <c r="E52" s="48">
        <v>8675</v>
      </c>
      <c r="F52" s="46">
        <f>D52+E52</f>
        <v>92827</v>
      </c>
      <c r="G52" s="45">
        <f>(F52/'[1]jumlah penduduk'!D25)*100</f>
        <v>4.8641881893295658</v>
      </c>
      <c r="H52" s="48">
        <v>71734</v>
      </c>
      <c r="I52" s="47">
        <v>6408</v>
      </c>
      <c r="J52" s="49">
        <f>H52+I52</f>
        <v>78142</v>
      </c>
      <c r="K52" s="45">
        <f>(J52/'[1]jumlah penduduk'!D25)*100</f>
        <v>4.094685743270718</v>
      </c>
      <c r="L52" s="48">
        <v>2358</v>
      </c>
      <c r="M52" s="47">
        <v>2350</v>
      </c>
      <c r="N52" s="46">
        <f>L52+M52</f>
        <v>4708</v>
      </c>
      <c r="O52" s="45">
        <f>(N52/'[1]jumlah penduduk'!D25)*100</f>
        <v>0.24670190780014001</v>
      </c>
    </row>
    <row r="53" spans="1:23" ht="1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4"/>
      <c r="O53" s="35"/>
    </row>
    <row r="54" spans="1:23" ht="30" customHeight="1" x14ac:dyDescent="0.25">
      <c r="A54" s="36" t="s">
        <v>58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23" ht="15" customHeight="1" x14ac:dyDescent="0.25">
      <c r="A55" s="34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0"/>
    </row>
    <row r="56" spans="1:23" ht="15" customHeight="1" x14ac:dyDescent="0.25">
      <c r="A56" s="33" t="s">
        <v>57</v>
      </c>
      <c r="B56" s="32" t="s">
        <v>52</v>
      </c>
      <c r="C56" s="31"/>
      <c r="D56" s="26" t="s">
        <v>61</v>
      </c>
      <c r="E56" s="30"/>
      <c r="F56" s="30"/>
      <c r="G56" s="20"/>
      <c r="H56" s="26" t="s">
        <v>60</v>
      </c>
      <c r="I56" s="30"/>
      <c r="J56" s="30"/>
      <c r="K56" s="20"/>
      <c r="L56" s="26" t="s">
        <v>59</v>
      </c>
      <c r="M56" s="30"/>
      <c r="N56" s="30"/>
      <c r="O56" s="20"/>
    </row>
    <row r="57" spans="1:23" ht="15" customHeight="1" x14ac:dyDescent="0.25">
      <c r="A57" s="29"/>
      <c r="B57" s="28"/>
      <c r="C57" s="27"/>
      <c r="D57" s="24" t="s">
        <v>55</v>
      </c>
      <c r="E57" s="24" t="s">
        <v>54</v>
      </c>
      <c r="F57" s="24" t="s">
        <v>53</v>
      </c>
      <c r="G57" s="24" t="s">
        <v>51</v>
      </c>
      <c r="H57" s="24" t="s">
        <v>55</v>
      </c>
      <c r="I57" s="24" t="s">
        <v>54</v>
      </c>
      <c r="J57" s="24" t="s">
        <v>53</v>
      </c>
      <c r="K57" s="24" t="s">
        <v>51</v>
      </c>
      <c r="L57" s="24" t="s">
        <v>55</v>
      </c>
      <c r="M57" s="24" t="s">
        <v>54</v>
      </c>
      <c r="N57" s="24" t="s">
        <v>53</v>
      </c>
      <c r="O57" s="24" t="s">
        <v>51</v>
      </c>
    </row>
    <row r="58" spans="1:23" ht="15" customHeight="1" x14ac:dyDescent="0.25">
      <c r="A58" s="25" t="s">
        <v>50</v>
      </c>
      <c r="B58" s="24" t="s">
        <v>49</v>
      </c>
      <c r="C58" s="23" t="s">
        <v>48</v>
      </c>
      <c r="D58" s="22">
        <v>154</v>
      </c>
      <c r="E58" s="22">
        <v>167</v>
      </c>
      <c r="F58" s="22">
        <v>321</v>
      </c>
      <c r="G58" s="19">
        <f>F58/$F$75*100</f>
        <v>2.7988490714098875</v>
      </c>
      <c r="H58" s="22">
        <v>798</v>
      </c>
      <c r="I58" s="22">
        <v>744</v>
      </c>
      <c r="J58" s="22">
        <v>1542</v>
      </c>
      <c r="K58" s="19">
        <f>J58/$J$75*100</f>
        <v>4.0332705586942872</v>
      </c>
      <c r="L58" s="22">
        <v>34</v>
      </c>
      <c r="M58" s="22">
        <v>14</v>
      </c>
      <c r="N58" s="22">
        <v>48</v>
      </c>
      <c r="O58" s="19">
        <f>N58/$N$75*100</f>
        <v>2.9702970297029703</v>
      </c>
    </row>
    <row r="59" spans="1:23" ht="15" customHeight="1" x14ac:dyDescent="0.25">
      <c r="A59" s="25" t="s">
        <v>47</v>
      </c>
      <c r="B59" s="24" t="s">
        <v>46</v>
      </c>
      <c r="C59" s="23" t="s">
        <v>45</v>
      </c>
      <c r="D59" s="22">
        <v>169</v>
      </c>
      <c r="E59" s="22">
        <v>223</v>
      </c>
      <c r="F59" s="22">
        <v>392</v>
      </c>
      <c r="G59" s="19">
        <f>F59/$F$75*100</f>
        <v>3.4179091463946292</v>
      </c>
      <c r="H59" s="22">
        <v>797</v>
      </c>
      <c r="I59" s="22">
        <v>839</v>
      </c>
      <c r="J59" s="22">
        <v>1636</v>
      </c>
      <c r="K59" s="19">
        <f>J59/$J$75*100</f>
        <v>4.2791378949571035</v>
      </c>
      <c r="L59" s="22">
        <v>36</v>
      </c>
      <c r="M59" s="22">
        <v>19</v>
      </c>
      <c r="N59" s="22">
        <v>55</v>
      </c>
      <c r="O59" s="19">
        <f>N59/$N$75*100</f>
        <v>3.4034653465346536</v>
      </c>
    </row>
    <row r="60" spans="1:23" ht="15" customHeight="1" x14ac:dyDescent="0.25">
      <c r="A60" s="25" t="s">
        <v>44</v>
      </c>
      <c r="B60" s="24" t="s">
        <v>43</v>
      </c>
      <c r="C60" s="23" t="s">
        <v>42</v>
      </c>
      <c r="D60" s="22">
        <v>476</v>
      </c>
      <c r="E60" s="22">
        <v>608</v>
      </c>
      <c r="F60" s="22">
        <v>1084</v>
      </c>
      <c r="G60" s="19">
        <f>F60/$F$75*100</f>
        <v>9.451565088499434</v>
      </c>
      <c r="H60" s="22">
        <v>1934</v>
      </c>
      <c r="I60" s="22">
        <v>1985</v>
      </c>
      <c r="J60" s="22">
        <v>3919</v>
      </c>
      <c r="K60" s="19">
        <f>J60/$J$75*100</f>
        <v>10.250575434191253</v>
      </c>
      <c r="L60" s="22">
        <v>104</v>
      </c>
      <c r="M60" s="22">
        <v>57</v>
      </c>
      <c r="N60" s="22">
        <v>161</v>
      </c>
      <c r="O60" s="19">
        <f>N60/$N$75*100</f>
        <v>9.9628712871287135</v>
      </c>
    </row>
    <row r="61" spans="1:23" ht="15" customHeight="1" x14ac:dyDescent="0.25">
      <c r="A61" s="25" t="s">
        <v>41</v>
      </c>
      <c r="B61" s="24" t="s">
        <v>40</v>
      </c>
      <c r="C61" s="23" t="s">
        <v>39</v>
      </c>
      <c r="D61" s="22">
        <v>222</v>
      </c>
      <c r="E61" s="22">
        <v>277</v>
      </c>
      <c r="F61" s="22">
        <v>499</v>
      </c>
      <c r="G61" s="19">
        <f>F61/$F$75*100</f>
        <v>4.3508588368645915</v>
      </c>
      <c r="H61" s="22">
        <v>947</v>
      </c>
      <c r="I61" s="22">
        <v>963</v>
      </c>
      <c r="J61" s="22">
        <v>1910</v>
      </c>
      <c r="K61" s="19">
        <f>J61/$J$75*100</f>
        <v>4.9958150240636119</v>
      </c>
      <c r="L61" s="22">
        <v>53</v>
      </c>
      <c r="M61" s="22">
        <v>30</v>
      </c>
      <c r="N61" s="22">
        <v>83</v>
      </c>
      <c r="O61" s="19">
        <f>N61/$N$75*100</f>
        <v>5.1361386138613856</v>
      </c>
    </row>
    <row r="62" spans="1:23" ht="15" customHeight="1" x14ac:dyDescent="0.25">
      <c r="A62" s="25" t="s">
        <v>38</v>
      </c>
      <c r="B62" s="24" t="s">
        <v>37</v>
      </c>
      <c r="C62" s="23" t="s">
        <v>36</v>
      </c>
      <c r="D62" s="22">
        <v>183</v>
      </c>
      <c r="E62" s="22">
        <v>190</v>
      </c>
      <c r="F62" s="22">
        <v>373</v>
      </c>
      <c r="G62" s="19">
        <f>F62/$F$75*100</f>
        <v>3.2522451826663175</v>
      </c>
      <c r="H62" s="22">
        <v>760</v>
      </c>
      <c r="I62" s="22">
        <v>699</v>
      </c>
      <c r="J62" s="22">
        <v>1459</v>
      </c>
      <c r="K62" s="19">
        <f>J62/$J$75*100</f>
        <v>3.8161749319941407</v>
      </c>
      <c r="L62" s="22">
        <v>38</v>
      </c>
      <c r="M62" s="22">
        <v>16</v>
      </c>
      <c r="N62" s="22">
        <v>54</v>
      </c>
      <c r="O62" s="19">
        <f>N62/$N$75*100</f>
        <v>3.3415841584158419</v>
      </c>
    </row>
    <row r="63" spans="1:23" ht="15" customHeight="1" x14ac:dyDescent="0.25">
      <c r="A63" s="25" t="s">
        <v>35</v>
      </c>
      <c r="B63" s="24" t="s">
        <v>34</v>
      </c>
      <c r="C63" s="23" t="s">
        <v>33</v>
      </c>
      <c r="D63" s="22">
        <v>213</v>
      </c>
      <c r="E63" s="22">
        <v>246</v>
      </c>
      <c r="F63" s="22">
        <v>459</v>
      </c>
      <c r="G63" s="19">
        <f>F63/$F$75*100</f>
        <v>4.0020925974365689</v>
      </c>
      <c r="H63" s="22">
        <v>739</v>
      </c>
      <c r="I63" s="22">
        <v>905</v>
      </c>
      <c r="J63" s="22">
        <v>1644</v>
      </c>
      <c r="K63" s="19">
        <f>J63/$J$75*100</f>
        <v>4.3000627746390458</v>
      </c>
      <c r="L63" s="22">
        <v>34</v>
      </c>
      <c r="M63" s="22">
        <v>20</v>
      </c>
      <c r="N63" s="22">
        <v>54</v>
      </c>
      <c r="O63" s="19">
        <f>N63/$N$75*100</f>
        <v>3.3415841584158419</v>
      </c>
    </row>
    <row r="64" spans="1:23" ht="15" customHeight="1" x14ac:dyDescent="0.25">
      <c r="A64" s="25" t="s">
        <v>32</v>
      </c>
      <c r="B64" s="24" t="s">
        <v>31</v>
      </c>
      <c r="C64" s="23" t="s">
        <v>30</v>
      </c>
      <c r="D64" s="22">
        <v>235</v>
      </c>
      <c r="E64" s="22">
        <v>349</v>
      </c>
      <c r="F64" s="22">
        <v>584</v>
      </c>
      <c r="G64" s="19">
        <f>F64/$F$75*100</f>
        <v>5.0919870956491415</v>
      </c>
      <c r="H64" s="22">
        <v>984</v>
      </c>
      <c r="I64" s="22">
        <v>978</v>
      </c>
      <c r="J64" s="22">
        <v>1962</v>
      </c>
      <c r="K64" s="19">
        <f>J64/$J$75*100</f>
        <v>5.1318267419962336</v>
      </c>
      <c r="L64" s="22">
        <v>59</v>
      </c>
      <c r="M64" s="22">
        <v>31</v>
      </c>
      <c r="N64" s="22">
        <v>90</v>
      </c>
      <c r="O64" s="19">
        <f>N64/$N$75*100</f>
        <v>5.5693069306930694</v>
      </c>
    </row>
    <row r="65" spans="1:23" ht="15" customHeight="1" x14ac:dyDescent="0.25">
      <c r="A65" s="25" t="s">
        <v>29</v>
      </c>
      <c r="B65" s="24" t="s">
        <v>28</v>
      </c>
      <c r="C65" s="23" t="s">
        <v>27</v>
      </c>
      <c r="D65" s="22">
        <v>418</v>
      </c>
      <c r="E65" s="22">
        <v>579</v>
      </c>
      <c r="F65" s="22">
        <v>997</v>
      </c>
      <c r="G65" s="19">
        <f>F65/$F$75*100</f>
        <v>8.6929985177434812</v>
      </c>
      <c r="H65" s="22">
        <v>1315</v>
      </c>
      <c r="I65" s="22">
        <v>1312</v>
      </c>
      <c r="J65" s="22">
        <v>2627</v>
      </c>
      <c r="K65" s="19">
        <f>J65/$J$75*100</f>
        <v>6.8712073655576482</v>
      </c>
      <c r="L65" s="22">
        <v>78</v>
      </c>
      <c r="M65" s="22">
        <v>49</v>
      </c>
      <c r="N65" s="22">
        <v>127</v>
      </c>
      <c r="O65" s="19">
        <f>N65/$N$75*100</f>
        <v>7.858910891089109</v>
      </c>
    </row>
    <row r="66" spans="1:23" ht="15" customHeight="1" x14ac:dyDescent="0.25">
      <c r="A66" s="25" t="s">
        <v>26</v>
      </c>
      <c r="B66" s="24" t="s">
        <v>25</v>
      </c>
      <c r="C66" s="23" t="s">
        <v>24</v>
      </c>
      <c r="D66" s="22">
        <v>980</v>
      </c>
      <c r="E66" s="22">
        <v>1396</v>
      </c>
      <c r="F66" s="22">
        <v>2376</v>
      </c>
      <c r="G66" s="19">
        <f>F66/$F$75*100</f>
        <v>20.716714622024586</v>
      </c>
      <c r="H66" s="22">
        <v>3651</v>
      </c>
      <c r="I66" s="22">
        <v>3664</v>
      </c>
      <c r="J66" s="22">
        <v>7315</v>
      </c>
      <c r="K66" s="19">
        <f>J66/$J$75*100</f>
        <v>19.133186859175559</v>
      </c>
      <c r="L66" s="22">
        <v>258</v>
      </c>
      <c r="M66" s="22">
        <v>162</v>
      </c>
      <c r="N66" s="22">
        <v>420</v>
      </c>
      <c r="O66" s="19">
        <f>N66/$N$75*100</f>
        <v>25.990099009900991</v>
      </c>
    </row>
    <row r="67" spans="1:23" ht="15" customHeight="1" x14ac:dyDescent="0.25">
      <c r="A67" s="25" t="s">
        <v>23</v>
      </c>
      <c r="B67" s="24" t="s">
        <v>22</v>
      </c>
      <c r="C67" s="23" t="s">
        <v>21</v>
      </c>
      <c r="D67" s="22">
        <v>98</v>
      </c>
      <c r="E67" s="22">
        <v>170</v>
      </c>
      <c r="F67" s="22">
        <v>268</v>
      </c>
      <c r="G67" s="19">
        <f>F67/$F$75*100</f>
        <v>2.3367338041677566</v>
      </c>
      <c r="H67" s="22">
        <v>376</v>
      </c>
      <c r="I67" s="22">
        <v>345</v>
      </c>
      <c r="J67" s="22">
        <v>721</v>
      </c>
      <c r="K67" s="19">
        <f>J67/$J$75*100</f>
        <v>1.8858547813350075</v>
      </c>
      <c r="L67" s="22">
        <v>21</v>
      </c>
      <c r="M67" s="22">
        <v>11</v>
      </c>
      <c r="N67" s="22">
        <v>32</v>
      </c>
      <c r="O67" s="19">
        <f>N67/$N$75*100</f>
        <v>1.9801980198019802</v>
      </c>
    </row>
    <row r="68" spans="1:23" ht="15" customHeight="1" x14ac:dyDescent="0.25">
      <c r="A68" s="25" t="s">
        <v>20</v>
      </c>
      <c r="B68" s="24" t="s">
        <v>19</v>
      </c>
      <c r="C68" s="23" t="s">
        <v>18</v>
      </c>
      <c r="D68" s="22">
        <v>154</v>
      </c>
      <c r="E68" s="22">
        <v>194</v>
      </c>
      <c r="F68" s="22">
        <v>348</v>
      </c>
      <c r="G68" s="19">
        <f>F68/$F$75*100</f>
        <v>3.0342662830238032</v>
      </c>
      <c r="H68" s="22">
        <v>586</v>
      </c>
      <c r="I68" s="22">
        <v>583</v>
      </c>
      <c r="J68" s="22">
        <v>1169</v>
      </c>
      <c r="K68" s="19">
        <f>J68/$J$75*100</f>
        <v>3.0576480435237499</v>
      </c>
      <c r="L68" s="22">
        <v>35</v>
      </c>
      <c r="M68" s="22">
        <v>16</v>
      </c>
      <c r="N68" s="22">
        <v>51</v>
      </c>
      <c r="O68" s="19">
        <f>N68/$N$75*100</f>
        <v>3.1559405940594059</v>
      </c>
    </row>
    <row r="69" spans="1:23" ht="15" customHeight="1" x14ac:dyDescent="0.25">
      <c r="A69" s="25" t="s">
        <v>17</v>
      </c>
      <c r="B69" s="24" t="s">
        <v>16</v>
      </c>
      <c r="C69" s="23" t="s">
        <v>15</v>
      </c>
      <c r="D69" s="22">
        <v>253</v>
      </c>
      <c r="E69" s="22">
        <v>393</v>
      </c>
      <c r="F69" s="22">
        <v>646</v>
      </c>
      <c r="G69" s="19">
        <f>F69/$F$75*100</f>
        <v>5.6325747667625778</v>
      </c>
      <c r="H69" s="22">
        <v>1029</v>
      </c>
      <c r="I69" s="22">
        <v>948</v>
      </c>
      <c r="J69" s="22">
        <v>1977</v>
      </c>
      <c r="K69" s="19">
        <f>J69/$J$75*100</f>
        <v>5.1710608913998746</v>
      </c>
      <c r="L69" s="22">
        <v>71</v>
      </c>
      <c r="M69" s="22">
        <v>12</v>
      </c>
      <c r="N69" s="22">
        <v>83</v>
      </c>
      <c r="O69" s="19">
        <f>N69/$N$75*100</f>
        <v>5.1361386138613856</v>
      </c>
    </row>
    <row r="70" spans="1:23" ht="15" customHeight="1" x14ac:dyDescent="0.25">
      <c r="A70" s="25" t="s">
        <v>14</v>
      </c>
      <c r="B70" s="24" t="s">
        <v>13</v>
      </c>
      <c r="C70" s="23" t="s">
        <v>12</v>
      </c>
      <c r="D70" s="22">
        <v>205</v>
      </c>
      <c r="E70" s="22">
        <v>265</v>
      </c>
      <c r="F70" s="22">
        <v>470</v>
      </c>
      <c r="G70" s="19">
        <f>F70/$F$75*100</f>
        <v>4.0980033132792748</v>
      </c>
      <c r="H70" s="22">
        <v>703</v>
      </c>
      <c r="I70" s="22">
        <v>696</v>
      </c>
      <c r="J70" s="22">
        <v>1399</v>
      </c>
      <c r="K70" s="19">
        <f>J70/$J$75*100</f>
        <v>3.6592383343795776</v>
      </c>
      <c r="L70" s="22">
        <v>39</v>
      </c>
      <c r="M70" s="22">
        <v>12</v>
      </c>
      <c r="N70" s="22">
        <v>51</v>
      </c>
      <c r="O70" s="19">
        <f>N70/$N$75*100</f>
        <v>3.1559405940594059</v>
      </c>
    </row>
    <row r="71" spans="1:23" ht="15" customHeight="1" x14ac:dyDescent="0.25">
      <c r="A71" s="25" t="s">
        <v>11</v>
      </c>
      <c r="B71" s="24" t="s">
        <v>10</v>
      </c>
      <c r="C71" s="23" t="s">
        <v>9</v>
      </c>
      <c r="D71" s="22">
        <v>338</v>
      </c>
      <c r="E71" s="22">
        <v>511</v>
      </c>
      <c r="F71" s="22">
        <v>849</v>
      </c>
      <c r="G71" s="19">
        <f>F71/$F$75*100</f>
        <v>7.4025634318597957</v>
      </c>
      <c r="H71" s="22">
        <v>1447</v>
      </c>
      <c r="I71" s="22">
        <v>1397</v>
      </c>
      <c r="J71" s="22">
        <v>2844</v>
      </c>
      <c r="K71" s="19">
        <f>J71/$J$75*100</f>
        <v>7.4387947269303201</v>
      </c>
      <c r="L71" s="22">
        <v>79</v>
      </c>
      <c r="M71" s="22">
        <v>25</v>
      </c>
      <c r="N71" s="22">
        <v>104</v>
      </c>
      <c r="O71" s="19">
        <f>N71/$N$75*100</f>
        <v>6.435643564356436</v>
      </c>
    </row>
    <row r="72" spans="1:23" ht="15" customHeight="1" x14ac:dyDescent="0.25">
      <c r="A72" s="25" t="s">
        <v>8</v>
      </c>
      <c r="B72" s="24" t="s">
        <v>7</v>
      </c>
      <c r="C72" s="23" t="s">
        <v>6</v>
      </c>
      <c r="D72" s="22">
        <v>281</v>
      </c>
      <c r="E72" s="22">
        <v>331</v>
      </c>
      <c r="F72" s="22">
        <v>612</v>
      </c>
      <c r="G72" s="19">
        <f>F72/$F$75*100</f>
        <v>5.3361234632487573</v>
      </c>
      <c r="H72" s="22">
        <v>1197</v>
      </c>
      <c r="I72" s="22">
        <v>1048</v>
      </c>
      <c r="J72" s="22">
        <v>2245</v>
      </c>
      <c r="K72" s="19">
        <f>J72/$J$75*100</f>
        <v>5.8720443607449253</v>
      </c>
      <c r="L72" s="22">
        <v>54</v>
      </c>
      <c r="M72" s="22">
        <v>20</v>
      </c>
      <c r="N72" s="22">
        <v>74</v>
      </c>
      <c r="O72" s="19">
        <f>N72/$N$75*100</f>
        <v>4.5792079207920793</v>
      </c>
    </row>
    <row r="73" spans="1:23" ht="15" customHeight="1" x14ac:dyDescent="0.25">
      <c r="A73" s="25" t="s">
        <v>5</v>
      </c>
      <c r="B73" s="24" t="s">
        <v>4</v>
      </c>
      <c r="C73" s="23" t="s">
        <v>3</v>
      </c>
      <c r="D73" s="22">
        <v>289</v>
      </c>
      <c r="E73" s="22">
        <v>323</v>
      </c>
      <c r="F73" s="22">
        <v>612</v>
      </c>
      <c r="G73" s="19">
        <f>F73/$F$75*100</f>
        <v>5.3361234632487573</v>
      </c>
      <c r="H73" s="22">
        <v>1155</v>
      </c>
      <c r="I73" s="22">
        <v>1125</v>
      </c>
      <c r="J73" s="22">
        <v>2280</v>
      </c>
      <c r="K73" s="19">
        <f>J73/$J$75*100</f>
        <v>5.9635907093534213</v>
      </c>
      <c r="L73" s="22">
        <v>44</v>
      </c>
      <c r="M73" s="22">
        <v>25</v>
      </c>
      <c r="N73" s="22">
        <v>69</v>
      </c>
      <c r="O73" s="19">
        <f>N73/$N$75*100</f>
        <v>4.2698019801980198</v>
      </c>
    </row>
    <row r="74" spans="1:23" ht="15" customHeight="1" x14ac:dyDescent="0.25">
      <c r="A74" s="25" t="s">
        <v>2</v>
      </c>
      <c r="B74" s="24" t="s">
        <v>1</v>
      </c>
      <c r="C74" s="23" t="s">
        <v>0</v>
      </c>
      <c r="D74" s="43">
        <v>269</v>
      </c>
      <c r="E74" s="43">
        <v>310</v>
      </c>
      <c r="F74" s="43">
        <v>579</v>
      </c>
      <c r="G74" s="19">
        <f>F74/$F$75*100</f>
        <v>5.0483913157206386</v>
      </c>
      <c r="H74" s="43">
        <v>857</v>
      </c>
      <c r="I74" s="43">
        <v>726</v>
      </c>
      <c r="J74" s="43">
        <v>1583</v>
      </c>
      <c r="K74" s="19">
        <f>J74/$J$75*100</f>
        <v>4.140510567064239</v>
      </c>
      <c r="L74" s="43">
        <v>44</v>
      </c>
      <c r="M74" s="43">
        <v>16</v>
      </c>
      <c r="N74" s="43">
        <v>60</v>
      </c>
      <c r="O74" s="19">
        <f>N74/$N$75*100</f>
        <v>3.7128712871287126</v>
      </c>
    </row>
    <row r="75" spans="1:23" ht="15" customHeight="1" thickBot="1" x14ac:dyDescent="0.3">
      <c r="A75" s="8">
        <v>2022</v>
      </c>
      <c r="B75" s="7"/>
      <c r="C75" s="6"/>
      <c r="D75" s="38">
        <f>SUM(D58:D74)</f>
        <v>4937</v>
      </c>
      <c r="E75" s="38">
        <f>SUM(E58:E74)</f>
        <v>6532</v>
      </c>
      <c r="F75" s="38">
        <f>SUM(F58:F74)</f>
        <v>11469</v>
      </c>
      <c r="G75" s="42">
        <f>F75/H101*100</f>
        <v>0.56798175564750364</v>
      </c>
      <c r="H75" s="38">
        <f>SUM(H58:H74)</f>
        <v>19275</v>
      </c>
      <c r="I75" s="38">
        <f>SUM(I58:I74)</f>
        <v>18957</v>
      </c>
      <c r="J75" s="38">
        <f>SUM(J58:J74)</f>
        <v>38232</v>
      </c>
      <c r="K75" s="42">
        <f>J75/H101*100</f>
        <v>1.8933715652555028</v>
      </c>
      <c r="L75" s="38">
        <f>SUM(L58:L74)</f>
        <v>1081</v>
      </c>
      <c r="M75" s="38">
        <f>SUM(M58:M74)</f>
        <v>535</v>
      </c>
      <c r="N75" s="38">
        <f>SUM(N58:N74)</f>
        <v>1616</v>
      </c>
      <c r="O75" s="42">
        <f>N75/H101*100</f>
        <v>8.0029515836286161E-2</v>
      </c>
    </row>
    <row r="76" spans="1:23" ht="15" customHeight="1" thickBot="1" x14ac:dyDescent="0.3">
      <c r="A76" s="11">
        <v>2021</v>
      </c>
      <c r="B76" s="10"/>
      <c r="C76" s="9"/>
      <c r="D76" s="38">
        <v>4935</v>
      </c>
      <c r="E76" s="38">
        <v>6458</v>
      </c>
      <c r="F76" s="38">
        <f>D76+E76</f>
        <v>11393</v>
      </c>
      <c r="G76" s="37">
        <f>(F76/'[1]jumlah penduduk'!D22)*100</f>
        <v>0.56917957308284706</v>
      </c>
      <c r="H76" s="38">
        <v>19008</v>
      </c>
      <c r="I76" s="38">
        <v>18391</v>
      </c>
      <c r="J76" s="38">
        <f>H76+I76</f>
        <v>37399</v>
      </c>
      <c r="K76" s="37">
        <f>(J76/'[1]jumlah penduduk'!D22)*100</f>
        <v>1.8684057626371802</v>
      </c>
      <c r="L76" s="38">
        <v>1063</v>
      </c>
      <c r="M76" s="38">
        <v>525</v>
      </c>
      <c r="N76" s="38">
        <f>L76+M76</f>
        <v>1588</v>
      </c>
      <c r="O76" s="37">
        <f>(N76/'[1]jumlah penduduk'!D22)*100</f>
        <v>7.9334430093527697E-2</v>
      </c>
      <c r="P76" s="13"/>
      <c r="Q76" s="13"/>
      <c r="R76" s="13"/>
      <c r="S76" s="13"/>
      <c r="T76" s="13"/>
      <c r="U76" s="13"/>
      <c r="V76" s="13"/>
      <c r="W76" s="13"/>
    </row>
    <row r="77" spans="1:23" ht="15" customHeight="1" thickBot="1" x14ac:dyDescent="0.3">
      <c r="A77" s="8">
        <v>2020</v>
      </c>
      <c r="B77" s="7"/>
      <c r="C77" s="6"/>
      <c r="D77" s="38">
        <v>4890</v>
      </c>
      <c r="E77" s="38">
        <v>6283</v>
      </c>
      <c r="F77" s="38">
        <f>D77+E77</f>
        <v>11173</v>
      </c>
      <c r="G77" s="37">
        <f>(F77/'[1]jumlah penduduk'!D23)*100</f>
        <v>0.5682000218675386</v>
      </c>
      <c r="H77" s="38">
        <v>32330</v>
      </c>
      <c r="I77" s="38">
        <v>3314</v>
      </c>
      <c r="J77" s="38">
        <f>H77+I77</f>
        <v>35644</v>
      </c>
      <c r="K77" s="37">
        <f>(J77/'[1]jumlah penduduk'!D23)*100</f>
        <v>1.8126663903559068</v>
      </c>
      <c r="L77" s="38">
        <v>1948</v>
      </c>
      <c r="M77" s="38">
        <v>104</v>
      </c>
      <c r="N77" s="38">
        <f>L77+M77</f>
        <v>2052</v>
      </c>
      <c r="O77" s="37">
        <f>(N77/'[1]jumlah penduduk'!D23)*100</f>
        <v>0.10435392865588376</v>
      </c>
      <c r="P77" s="13"/>
      <c r="Q77" s="13"/>
      <c r="R77" s="13"/>
      <c r="S77" s="13"/>
      <c r="T77" s="13"/>
      <c r="U77" s="13"/>
      <c r="V77" s="13"/>
      <c r="W77" s="13"/>
    </row>
    <row r="78" spans="1:23" ht="15" customHeight="1" thickBot="1" x14ac:dyDescent="0.3">
      <c r="A78" s="11">
        <v>2019</v>
      </c>
      <c r="B78" s="10"/>
      <c r="C78" s="9"/>
      <c r="D78" s="38">
        <v>4902</v>
      </c>
      <c r="E78" s="38">
        <v>6132</v>
      </c>
      <c r="F78" s="38">
        <f>D78+E78</f>
        <v>11034</v>
      </c>
      <c r="G78" s="37">
        <f>(F78/'[1]jumlah penduduk'!D24)*100</f>
        <v>0.57308614210811981</v>
      </c>
      <c r="H78" s="38">
        <v>15079</v>
      </c>
      <c r="I78" s="38">
        <v>1181</v>
      </c>
      <c r="J78" s="38">
        <f>H78+I78</f>
        <v>16260</v>
      </c>
      <c r="K78" s="37">
        <f>(J78/'[1]jumlah penduduk'!D24)*100</f>
        <v>0.84451519582001333</v>
      </c>
      <c r="L78" s="38">
        <v>902</v>
      </c>
      <c r="M78" s="38">
        <v>45</v>
      </c>
      <c r="N78" s="38">
        <f>L78+M78</f>
        <v>947</v>
      </c>
      <c r="O78" s="37">
        <f>(N78/'[1]jumlah penduduk'!D24)*100</f>
        <v>4.9185479116946651E-2</v>
      </c>
      <c r="P78" s="13"/>
      <c r="Q78" s="13"/>
      <c r="R78" s="13"/>
      <c r="S78" s="13"/>
      <c r="T78" s="13"/>
      <c r="U78" s="13"/>
      <c r="V78" s="13"/>
      <c r="W78" s="13"/>
    </row>
    <row r="79" spans="1:23" ht="15" customHeight="1" thickBot="1" x14ac:dyDescent="0.3">
      <c r="A79" s="8">
        <v>2018</v>
      </c>
      <c r="B79" s="7"/>
      <c r="C79" s="6"/>
      <c r="D79" s="41">
        <v>4813</v>
      </c>
      <c r="E79" s="41">
        <v>5896</v>
      </c>
      <c r="F79" s="38">
        <f>D79+E79</f>
        <v>10709</v>
      </c>
      <c r="G79" s="37">
        <f>(F79/'[1]jumlah penduduk'!D25)*100</f>
        <v>0.56115775926756573</v>
      </c>
      <c r="H79" s="41">
        <v>14659</v>
      </c>
      <c r="I79" s="40">
        <v>1081</v>
      </c>
      <c r="J79" s="38">
        <f>H79+I79</f>
        <v>15740</v>
      </c>
      <c r="K79" s="37">
        <f>(J79/'[1]jumlah penduduk'!D25)*100</f>
        <v>0.82478505284074</v>
      </c>
      <c r="L79" s="5">
        <v>873</v>
      </c>
      <c r="M79" s="39">
        <v>36</v>
      </c>
      <c r="N79" s="38">
        <f>L79+M79</f>
        <v>909</v>
      </c>
      <c r="O79" s="37">
        <f>(N79/'[1]jumlah penduduk'!D25)*100</f>
        <v>4.7632122810179964E-2</v>
      </c>
    </row>
    <row r="80" spans="1:23" ht="25.5" customHeight="1" x14ac:dyDescent="0.25">
      <c r="A80" s="36" t="s">
        <v>58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5" customHeight="1" x14ac:dyDescent="0.25">
      <c r="A81" s="34"/>
      <c r="B81" s="30"/>
      <c r="C81" s="30"/>
      <c r="D81" s="30"/>
      <c r="E81" s="30"/>
      <c r="F81" s="30"/>
      <c r="G81" s="30"/>
      <c r="H81" s="30"/>
      <c r="I81" s="30"/>
      <c r="J81" s="20"/>
      <c r="K81" s="13"/>
      <c r="L81" s="13"/>
      <c r="M81" s="13"/>
      <c r="N81" s="13"/>
      <c r="O81" s="13"/>
    </row>
    <row r="82" spans="1:15" ht="23.25" customHeight="1" x14ac:dyDescent="0.25">
      <c r="A82" s="33" t="s">
        <v>57</v>
      </c>
      <c r="B82" s="32" t="s">
        <v>52</v>
      </c>
      <c r="C82" s="31"/>
      <c r="D82" s="26" t="s">
        <v>56</v>
      </c>
      <c r="E82" s="30"/>
      <c r="F82" s="30"/>
      <c r="G82" s="20"/>
      <c r="H82" s="26" t="s">
        <v>53</v>
      </c>
      <c r="I82" s="30"/>
      <c r="J82" s="20"/>
      <c r="K82" s="13"/>
      <c r="L82" s="13"/>
      <c r="M82" s="13"/>
      <c r="N82" s="13"/>
      <c r="O82" s="13"/>
    </row>
    <row r="83" spans="1:15" ht="15" customHeight="1" x14ac:dyDescent="0.25">
      <c r="A83" s="29"/>
      <c r="B83" s="28"/>
      <c r="C83" s="27"/>
      <c r="D83" s="24" t="s">
        <v>55</v>
      </c>
      <c r="E83" s="24" t="s">
        <v>54</v>
      </c>
      <c r="F83" s="24" t="s">
        <v>53</v>
      </c>
      <c r="G83" s="24" t="s">
        <v>51</v>
      </c>
      <c r="H83" s="26" t="s">
        <v>52</v>
      </c>
      <c r="I83" s="20"/>
      <c r="J83" s="24" t="s">
        <v>51</v>
      </c>
      <c r="K83" s="13"/>
      <c r="L83" s="13"/>
      <c r="M83" s="13"/>
      <c r="N83" s="13"/>
      <c r="O83" s="13"/>
    </row>
    <row r="84" spans="1:15" ht="15" customHeight="1" x14ac:dyDescent="0.25">
      <c r="A84" s="25" t="s">
        <v>50</v>
      </c>
      <c r="B84" s="24" t="s">
        <v>49</v>
      </c>
      <c r="C84" s="23" t="s">
        <v>48</v>
      </c>
      <c r="D84" s="22">
        <v>1</v>
      </c>
      <c r="E84" s="22">
        <v>0</v>
      </c>
      <c r="F84" s="22">
        <v>1</v>
      </c>
      <c r="G84" s="19">
        <f>F84/$F$101*100</f>
        <v>1.0204081632653061</v>
      </c>
      <c r="H84" s="21">
        <f>F5+J5+N5+F31+J31+N31+F58+J58+N58+F84</f>
        <v>64444</v>
      </c>
      <c r="I84" s="20"/>
      <c r="J84" s="19">
        <f>H84/$H$101*100</f>
        <v>3.1914740832633819</v>
      </c>
      <c r="K84" s="13"/>
      <c r="L84" s="13"/>
      <c r="M84" s="13"/>
      <c r="N84" s="13"/>
      <c r="O84" s="13"/>
    </row>
    <row r="85" spans="1:15" ht="15" customHeight="1" x14ac:dyDescent="0.25">
      <c r="A85" s="25" t="s">
        <v>47</v>
      </c>
      <c r="B85" s="24" t="s">
        <v>46</v>
      </c>
      <c r="C85" s="23" t="s">
        <v>45</v>
      </c>
      <c r="D85" s="22">
        <v>5</v>
      </c>
      <c r="E85" s="22">
        <v>0</v>
      </c>
      <c r="F85" s="22">
        <v>5</v>
      </c>
      <c r="G85" s="19">
        <f>F85/$F$101*100</f>
        <v>5.1020408163265305</v>
      </c>
      <c r="H85" s="21">
        <f>F6+J6+N6+F32+J32+N32+F59+J59+N59+F85</f>
        <v>104722</v>
      </c>
      <c r="I85" s="20"/>
      <c r="J85" s="19">
        <f>H85/$H$101*100</f>
        <v>5.1861701469106176</v>
      </c>
      <c r="K85" s="13"/>
      <c r="L85" s="13"/>
      <c r="M85" s="13"/>
      <c r="N85" s="13"/>
      <c r="O85" s="13"/>
    </row>
    <row r="86" spans="1:15" ht="15" customHeight="1" x14ac:dyDescent="0.25">
      <c r="A86" s="25" t="s">
        <v>44</v>
      </c>
      <c r="B86" s="24" t="s">
        <v>43</v>
      </c>
      <c r="C86" s="23" t="s">
        <v>42</v>
      </c>
      <c r="D86" s="22">
        <v>1</v>
      </c>
      <c r="E86" s="22">
        <v>0</v>
      </c>
      <c r="F86" s="22">
        <v>1</v>
      </c>
      <c r="G86" s="19">
        <f>F86/$F$101*100</f>
        <v>1.0204081632653061</v>
      </c>
      <c r="H86" s="21">
        <f>F7+J7+N7+F33+J33+N33+F60+J60+N60+F86</f>
        <v>114190</v>
      </c>
      <c r="I86" s="20"/>
      <c r="J86" s="19">
        <f>H86/$H$101*100</f>
        <v>5.6550559488524232</v>
      </c>
      <c r="K86" s="13"/>
      <c r="L86" s="13"/>
      <c r="M86" s="13"/>
      <c r="N86" s="13"/>
      <c r="O86" s="13"/>
    </row>
    <row r="87" spans="1:15" ht="15" customHeight="1" x14ac:dyDescent="0.25">
      <c r="A87" s="25" t="s">
        <v>41</v>
      </c>
      <c r="B87" s="24" t="s">
        <v>40</v>
      </c>
      <c r="C87" s="23" t="s">
        <v>39</v>
      </c>
      <c r="D87" s="22">
        <v>3</v>
      </c>
      <c r="E87" s="22">
        <v>1</v>
      </c>
      <c r="F87" s="22">
        <v>4</v>
      </c>
      <c r="G87" s="19">
        <f>F87/$F$101*100</f>
        <v>4.0816326530612246</v>
      </c>
      <c r="H87" s="21">
        <f>F8+J8+N8+F34+J34+N34+F61+J61+N61+F87</f>
        <v>114620</v>
      </c>
      <c r="I87" s="20"/>
      <c r="J87" s="19">
        <f>H87/$H$101*100</f>
        <v>5.6763509314078702</v>
      </c>
      <c r="K87" s="13"/>
      <c r="L87" s="13"/>
      <c r="M87" s="13"/>
      <c r="N87" s="13"/>
      <c r="O87" s="13"/>
    </row>
    <row r="88" spans="1:15" ht="15" customHeight="1" x14ac:dyDescent="0.25">
      <c r="A88" s="25" t="s">
        <v>38</v>
      </c>
      <c r="B88" s="24" t="s">
        <v>37</v>
      </c>
      <c r="C88" s="23" t="s">
        <v>36</v>
      </c>
      <c r="D88" s="22">
        <v>3</v>
      </c>
      <c r="E88" s="22">
        <v>1</v>
      </c>
      <c r="F88" s="22">
        <v>4</v>
      </c>
      <c r="G88" s="19">
        <f>F88/$F$101*100</f>
        <v>4.0816326530612246</v>
      </c>
      <c r="H88" s="21">
        <f>F9+J9+N9+F35+J35+N35+F62+J62+N62+F88</f>
        <v>71181</v>
      </c>
      <c r="I88" s="20"/>
      <c r="J88" s="19">
        <f>H88/$H$101*100</f>
        <v>3.5251119843704735</v>
      </c>
      <c r="K88" s="13"/>
      <c r="L88" s="13"/>
      <c r="M88" s="13"/>
      <c r="N88" s="13"/>
      <c r="O88" s="13"/>
    </row>
    <row r="89" spans="1:15" ht="15" customHeight="1" x14ac:dyDescent="0.25">
      <c r="A89" s="25" t="s">
        <v>35</v>
      </c>
      <c r="B89" s="24" t="s">
        <v>34</v>
      </c>
      <c r="C89" s="23" t="s">
        <v>33</v>
      </c>
      <c r="D89" s="22">
        <v>1</v>
      </c>
      <c r="E89" s="22">
        <v>0</v>
      </c>
      <c r="F89" s="22">
        <v>1</v>
      </c>
      <c r="G89" s="19">
        <f>F89/$F$101*100</f>
        <v>1.0204081632653061</v>
      </c>
      <c r="H89" s="21">
        <f>F10+J10+N10+F36+J36+N36+F63+J63+N63+F89</f>
        <v>79029</v>
      </c>
      <c r="I89" s="20"/>
      <c r="J89" s="19">
        <f>H89/$H$101*100</f>
        <v>3.9137701776150111</v>
      </c>
      <c r="K89" s="13"/>
      <c r="L89" s="13"/>
      <c r="M89" s="13"/>
      <c r="N89" s="13"/>
      <c r="O89" s="13"/>
    </row>
    <row r="90" spans="1:15" ht="15" customHeight="1" x14ac:dyDescent="0.25">
      <c r="A90" s="25" t="s">
        <v>32</v>
      </c>
      <c r="B90" s="24" t="s">
        <v>31</v>
      </c>
      <c r="C90" s="23" t="s">
        <v>30</v>
      </c>
      <c r="D90" s="22">
        <v>2</v>
      </c>
      <c r="E90" s="22">
        <v>0</v>
      </c>
      <c r="F90" s="22">
        <v>2</v>
      </c>
      <c r="G90" s="19">
        <f>F90/$F$101*100</f>
        <v>2.0408163265306123</v>
      </c>
      <c r="H90" s="21">
        <f>F11+J11+N11+F37+J37+N37+F64+J64+N64+F90</f>
        <v>89580</v>
      </c>
      <c r="I90" s="20"/>
      <c r="J90" s="19">
        <f>H90/$H$101*100</f>
        <v>4.436289621667397</v>
      </c>
      <c r="K90" s="13"/>
      <c r="L90" s="13"/>
      <c r="M90" s="13"/>
      <c r="N90" s="13"/>
      <c r="O90" s="13"/>
    </row>
    <row r="91" spans="1:15" ht="15" customHeight="1" x14ac:dyDescent="0.25">
      <c r="A91" s="25" t="s">
        <v>29</v>
      </c>
      <c r="B91" s="24" t="s">
        <v>28</v>
      </c>
      <c r="C91" s="23" t="s">
        <v>27</v>
      </c>
      <c r="D91" s="22">
        <v>3</v>
      </c>
      <c r="E91" s="22">
        <v>3</v>
      </c>
      <c r="F91" s="22">
        <v>6</v>
      </c>
      <c r="G91" s="19">
        <f>F91/$F$101*100</f>
        <v>6.1224489795918364</v>
      </c>
      <c r="H91" s="21">
        <f>F12+J12+N12+F38+J38+N38+F65+J65+N65+F91</f>
        <v>164858</v>
      </c>
      <c r="I91" s="20"/>
      <c r="J91" s="19">
        <f>H91/$H$101*100</f>
        <v>8.1642982188975637</v>
      </c>
      <c r="K91" s="13"/>
      <c r="L91" s="13"/>
      <c r="M91" s="13"/>
      <c r="N91" s="13"/>
      <c r="O91" s="13"/>
    </row>
    <row r="92" spans="1:15" ht="15" customHeight="1" x14ac:dyDescent="0.25">
      <c r="A92" s="25" t="s">
        <v>26</v>
      </c>
      <c r="B92" s="24" t="s">
        <v>25</v>
      </c>
      <c r="C92" s="23" t="s">
        <v>24</v>
      </c>
      <c r="D92" s="22">
        <v>15</v>
      </c>
      <c r="E92" s="22">
        <v>6</v>
      </c>
      <c r="F92" s="22">
        <v>21</v>
      </c>
      <c r="G92" s="19">
        <f>F92/$F$101*100</f>
        <v>21.428571428571427</v>
      </c>
      <c r="H92" s="21">
        <f>F13+J13+N13+F39+J39+N39+F66+J66+N66+F92</f>
        <v>186996</v>
      </c>
      <c r="I92" s="20"/>
      <c r="J92" s="19">
        <f>H92/$H$101*100</f>
        <v>9.2606431579963893</v>
      </c>
      <c r="K92" s="13"/>
      <c r="L92" s="13"/>
      <c r="M92" s="13"/>
      <c r="N92" s="13"/>
      <c r="O92" s="13"/>
    </row>
    <row r="93" spans="1:15" ht="15" customHeight="1" x14ac:dyDescent="0.25">
      <c r="A93" s="25" t="s">
        <v>23</v>
      </c>
      <c r="B93" s="24" t="s">
        <v>22</v>
      </c>
      <c r="C93" s="23" t="s">
        <v>21</v>
      </c>
      <c r="D93" s="22">
        <v>3</v>
      </c>
      <c r="E93" s="22">
        <v>1</v>
      </c>
      <c r="F93" s="22">
        <v>4</v>
      </c>
      <c r="G93" s="19">
        <f>F93/$F$101*100</f>
        <v>4.0816326530612246</v>
      </c>
      <c r="H93" s="21">
        <f>F14+J14+N14+F40+J40+N40+F67+J67+N67+F93</f>
        <v>88013</v>
      </c>
      <c r="I93" s="20"/>
      <c r="J93" s="19">
        <f>H93/$H$101*100</f>
        <v>4.3586867433781267</v>
      </c>
      <c r="K93" s="13"/>
      <c r="L93" s="13"/>
      <c r="M93" s="13"/>
      <c r="N93" s="13"/>
      <c r="O93" s="13"/>
    </row>
    <row r="94" spans="1:15" ht="15" customHeight="1" x14ac:dyDescent="0.25">
      <c r="A94" s="25" t="s">
        <v>20</v>
      </c>
      <c r="B94" s="24" t="s">
        <v>19</v>
      </c>
      <c r="C94" s="23" t="s">
        <v>18</v>
      </c>
      <c r="D94" s="22">
        <v>3</v>
      </c>
      <c r="E94" s="22">
        <v>1</v>
      </c>
      <c r="F94" s="22">
        <v>4</v>
      </c>
      <c r="G94" s="19">
        <f>F94/$F$101*100</f>
        <v>4.0816326530612246</v>
      </c>
      <c r="H94" s="21">
        <f>F15+J15+N15+F41+J41+N41+F68+J68+N68+F94</f>
        <v>68244</v>
      </c>
      <c r="I94" s="20"/>
      <c r="J94" s="19">
        <f>H94/$H$101*100</f>
        <v>3.3796623011952431</v>
      </c>
      <c r="K94" s="13"/>
      <c r="L94" s="13"/>
      <c r="M94" s="13"/>
      <c r="N94" s="13"/>
      <c r="O94" s="13"/>
    </row>
    <row r="95" spans="1:15" ht="15" customHeight="1" x14ac:dyDescent="0.25">
      <c r="A95" s="25" t="s">
        <v>17</v>
      </c>
      <c r="B95" s="24" t="s">
        <v>16</v>
      </c>
      <c r="C95" s="23" t="s">
        <v>15</v>
      </c>
      <c r="D95" s="22">
        <v>1</v>
      </c>
      <c r="E95" s="22">
        <v>0</v>
      </c>
      <c r="F95" s="22">
        <v>1</v>
      </c>
      <c r="G95" s="19">
        <f>F95/$F$101*100</f>
        <v>1.0204081632653061</v>
      </c>
      <c r="H95" s="21">
        <f>F16+J16+N16+F42+J42+N42+F69+J69+N69+F95</f>
        <v>140657</v>
      </c>
      <c r="I95" s="20"/>
      <c r="J95" s="19">
        <f>H95/$H$101*100</f>
        <v>6.9657868867478347</v>
      </c>
      <c r="K95" s="13"/>
      <c r="L95" s="13"/>
      <c r="M95" s="13"/>
      <c r="N95" s="13"/>
      <c r="O95" s="13"/>
    </row>
    <row r="96" spans="1:15" ht="15" customHeight="1" x14ac:dyDescent="0.25">
      <c r="A96" s="25" t="s">
        <v>14</v>
      </c>
      <c r="B96" s="24" t="s">
        <v>13</v>
      </c>
      <c r="C96" s="23" t="s">
        <v>12</v>
      </c>
      <c r="D96" s="22">
        <v>1</v>
      </c>
      <c r="E96" s="22">
        <v>1</v>
      </c>
      <c r="F96" s="22">
        <v>2</v>
      </c>
      <c r="G96" s="19">
        <f>F96/$F$101*100</f>
        <v>2.0408163265306123</v>
      </c>
      <c r="H96" s="21">
        <f>F17+J17+N17+F43+J43+N43+F70+J70+N70+F96</f>
        <v>107041</v>
      </c>
      <c r="I96" s="20"/>
      <c r="J96" s="19">
        <f>H96/$H$101*100</f>
        <v>5.3010144830642991</v>
      </c>
      <c r="K96" s="13"/>
      <c r="L96" s="13"/>
      <c r="M96" s="13"/>
      <c r="N96" s="13"/>
      <c r="O96" s="13"/>
    </row>
    <row r="97" spans="1:15" ht="15" customHeight="1" x14ac:dyDescent="0.25">
      <c r="A97" s="25" t="s">
        <v>11</v>
      </c>
      <c r="B97" s="24" t="s">
        <v>10</v>
      </c>
      <c r="C97" s="23" t="s">
        <v>9</v>
      </c>
      <c r="D97" s="22">
        <v>9</v>
      </c>
      <c r="E97" s="22">
        <v>4</v>
      </c>
      <c r="F97" s="22">
        <v>13</v>
      </c>
      <c r="G97" s="19">
        <f>F97/$F$101*100</f>
        <v>13.26530612244898</v>
      </c>
      <c r="H97" s="21">
        <f>F18+J18+N18+F44+J44+N44+F71+J71+N71+F97</f>
        <v>186682</v>
      </c>
      <c r="I97" s="20"/>
      <c r="J97" s="19">
        <f>H97/$H$101*100</f>
        <v>9.2450928684093885</v>
      </c>
      <c r="K97" s="13"/>
      <c r="L97" s="13"/>
      <c r="M97" s="13"/>
      <c r="N97" s="13"/>
      <c r="O97" s="13"/>
    </row>
    <row r="98" spans="1:15" ht="15" customHeight="1" x14ac:dyDescent="0.25">
      <c r="A98" s="25" t="s">
        <v>8</v>
      </c>
      <c r="B98" s="24" t="s">
        <v>7</v>
      </c>
      <c r="C98" s="23" t="s">
        <v>6</v>
      </c>
      <c r="D98" s="22">
        <v>10</v>
      </c>
      <c r="E98" s="22">
        <v>8</v>
      </c>
      <c r="F98" s="22">
        <v>18</v>
      </c>
      <c r="G98" s="19">
        <f>F98/$F$101*100</f>
        <v>18.367346938775512</v>
      </c>
      <c r="H98" s="21">
        <f>F19+J19+N19+F45+J45+N45+F72+J72+N72+F98</f>
        <v>160193</v>
      </c>
      <c r="I98" s="20"/>
      <c r="J98" s="19">
        <f>H98/$H$101*100</f>
        <v>7.9332724197785822</v>
      </c>
      <c r="K98" s="13"/>
      <c r="L98" s="13"/>
      <c r="M98" s="13"/>
      <c r="N98" s="13"/>
      <c r="O98" s="13"/>
    </row>
    <row r="99" spans="1:15" ht="15" customHeight="1" x14ac:dyDescent="0.25">
      <c r="A99" s="25" t="s">
        <v>5</v>
      </c>
      <c r="B99" s="24" t="s">
        <v>4</v>
      </c>
      <c r="C99" s="23" t="s">
        <v>3</v>
      </c>
      <c r="D99" s="22">
        <v>5</v>
      </c>
      <c r="E99" s="22">
        <v>1</v>
      </c>
      <c r="F99" s="22">
        <v>6</v>
      </c>
      <c r="G99" s="19">
        <f>F99/$F$101*100</f>
        <v>6.1224489795918364</v>
      </c>
      <c r="H99" s="21">
        <f>F20+J20+N20+F46+J46+N46+F73+J73+N73+F99</f>
        <v>147634</v>
      </c>
      <c r="I99" s="20"/>
      <c r="J99" s="19">
        <f>H99/$H$101*100</f>
        <v>7.3113103595137812</v>
      </c>
      <c r="K99" s="13"/>
      <c r="L99" s="13"/>
      <c r="M99" s="13"/>
      <c r="N99" s="13"/>
      <c r="O99" s="13"/>
    </row>
    <row r="100" spans="1:15" ht="15" customHeight="1" x14ac:dyDescent="0.25">
      <c r="A100" s="25" t="s">
        <v>2</v>
      </c>
      <c r="B100" s="24" t="s">
        <v>1</v>
      </c>
      <c r="C100" s="23" t="s">
        <v>0</v>
      </c>
      <c r="D100" s="22">
        <v>1</v>
      </c>
      <c r="E100" s="22">
        <v>4</v>
      </c>
      <c r="F100" s="22">
        <v>5</v>
      </c>
      <c r="G100" s="19">
        <f>F100/$F$101*100</f>
        <v>5.1020408163265305</v>
      </c>
      <c r="H100" s="21">
        <f>F21+J21+N21+F47+J47+N47+F74+J74+N74+F100</f>
        <v>131171</v>
      </c>
      <c r="I100" s="20"/>
      <c r="J100" s="19">
        <f>H100/$H$101*100</f>
        <v>6.4960096669316156</v>
      </c>
      <c r="K100" s="13"/>
      <c r="L100" s="13"/>
      <c r="M100" s="13"/>
      <c r="N100" s="13"/>
      <c r="O100" s="13"/>
    </row>
    <row r="101" spans="1:15" ht="15" customHeight="1" thickBot="1" x14ac:dyDescent="0.3">
      <c r="A101" s="8">
        <v>2022</v>
      </c>
      <c r="B101" s="7"/>
      <c r="C101" s="6"/>
      <c r="D101" s="18">
        <f>SUM(D84:D100)</f>
        <v>67</v>
      </c>
      <c r="E101" s="18">
        <f>SUM(E84:E100)</f>
        <v>31</v>
      </c>
      <c r="F101" s="18">
        <f>SUM(F84:F100)</f>
        <v>98</v>
      </c>
      <c r="G101" s="17">
        <f>F101/H101*100</f>
        <v>4.8532750940322045E-3</v>
      </c>
      <c r="H101" s="16">
        <f>SUM(H84:I100)</f>
        <v>2019255</v>
      </c>
      <c r="I101" s="15"/>
      <c r="J101" s="14"/>
      <c r="K101" s="13"/>
      <c r="L101" s="13"/>
      <c r="M101" s="13"/>
      <c r="N101" s="13"/>
      <c r="O101" s="13"/>
    </row>
    <row r="102" spans="1:15" ht="15" customHeight="1" thickBot="1" x14ac:dyDescent="0.3">
      <c r="A102" s="11">
        <v>2021</v>
      </c>
      <c r="B102" s="10"/>
      <c r="C102" s="9"/>
      <c r="D102" s="5">
        <v>65</v>
      </c>
      <c r="E102" s="5">
        <v>32</v>
      </c>
      <c r="F102" s="5">
        <f>D102+E102</f>
        <v>97</v>
      </c>
      <c r="G102" s="4">
        <f>F102/H102*100</f>
        <v>4.8459947853099414E-3</v>
      </c>
      <c r="H102" s="3">
        <f>F23+J23+N23+F49+J49+N49+F76+J76+N76+F102</f>
        <v>2001653</v>
      </c>
      <c r="I102" s="12"/>
      <c r="J102" s="1"/>
    </row>
    <row r="103" spans="1:15" ht="15" customHeight="1" thickBot="1" x14ac:dyDescent="0.3">
      <c r="A103" s="8">
        <v>2020</v>
      </c>
      <c r="B103" s="7"/>
      <c r="C103" s="6"/>
      <c r="D103" s="5">
        <v>118</v>
      </c>
      <c r="E103" s="5">
        <v>16</v>
      </c>
      <c r="F103" s="5">
        <f>D103+E103</f>
        <v>134</v>
      </c>
      <c r="G103" s="4">
        <f>F103/H103*100</f>
        <v>1.0077923406277944E-2</v>
      </c>
      <c r="H103" s="3">
        <f>F24+J24+N24+F50+J50+N50+F77+J77+N77+F103</f>
        <v>1329639</v>
      </c>
      <c r="I103" s="2"/>
      <c r="J103" s="1"/>
    </row>
    <row r="104" spans="1:15" ht="15" customHeight="1" thickBot="1" x14ac:dyDescent="0.3">
      <c r="A104" s="11">
        <v>2019</v>
      </c>
      <c r="B104" s="10"/>
      <c r="C104" s="9"/>
      <c r="D104" s="5">
        <v>64</v>
      </c>
      <c r="E104" s="5">
        <v>10</v>
      </c>
      <c r="F104" s="5">
        <f>D104+E104</f>
        <v>74</v>
      </c>
      <c r="G104" s="4">
        <f>F104/H104*100</f>
        <v>1.1969519779631435E-2</v>
      </c>
      <c r="H104" s="3">
        <f>F25+J25+N25+F51+J51+N51+F78+J78+N78+F104</f>
        <v>618237</v>
      </c>
      <c r="I104" s="2"/>
      <c r="J104" s="1"/>
    </row>
    <row r="105" spans="1:15" ht="14.25" customHeight="1" thickBot="1" x14ac:dyDescent="0.3">
      <c r="A105" s="8">
        <v>2018</v>
      </c>
      <c r="B105" s="7"/>
      <c r="C105" s="6"/>
      <c r="D105" s="5">
        <v>62</v>
      </c>
      <c r="E105" s="5">
        <v>11</v>
      </c>
      <c r="F105" s="5">
        <f>D105+E105</f>
        <v>73</v>
      </c>
      <c r="G105" s="4">
        <f>F105/H105*100</f>
        <v>1.2138909028022588E-2</v>
      </c>
      <c r="H105" s="3">
        <f>F26+J26+N26+F52+J52+N52+F79+J79+N79+F105</f>
        <v>601372</v>
      </c>
      <c r="I105" s="2"/>
      <c r="J105" s="1"/>
    </row>
    <row r="106" spans="1:15" ht="14.25" customHeight="1" x14ac:dyDescent="0.25"/>
    <row r="107" spans="1:15" ht="14.25" customHeight="1" x14ac:dyDescent="0.25"/>
    <row r="108" spans="1:15" ht="14.25" customHeight="1" x14ac:dyDescent="0.25"/>
    <row r="109" spans="1:15" ht="14.25" customHeight="1" x14ac:dyDescent="0.25"/>
    <row r="110" spans="1:15" ht="14.25" customHeight="1" x14ac:dyDescent="0.25"/>
    <row r="111" spans="1:15" ht="14.25" customHeight="1" x14ac:dyDescent="0.25"/>
    <row r="112" spans="1:15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  <row r="992" customFormat="1" ht="14.25" customHeight="1" x14ac:dyDescent="0.25"/>
    <row r="993" customFormat="1" ht="14.25" customHeight="1" x14ac:dyDescent="0.25"/>
    <row r="994" customFormat="1" ht="14.25" customHeight="1" x14ac:dyDescent="0.25"/>
    <row r="995" customFormat="1" ht="14.25" customHeight="1" x14ac:dyDescent="0.25"/>
    <row r="996" customFormat="1" ht="14.25" customHeight="1" x14ac:dyDescent="0.25"/>
    <row r="997" customFormat="1" ht="14.25" customHeight="1" x14ac:dyDescent="0.25"/>
    <row r="998" customFormat="1" ht="14.25" customHeight="1" x14ac:dyDescent="0.25"/>
    <row r="999" customFormat="1" ht="14.25" customHeight="1" x14ac:dyDescent="0.25"/>
    <row r="1000" customFormat="1" ht="14.25" customHeight="1" x14ac:dyDescent="0.25"/>
  </sheetData>
  <mergeCells count="71">
    <mergeCell ref="A56:A57"/>
    <mergeCell ref="A80:O80"/>
    <mergeCell ref="A81:J81"/>
    <mergeCell ref="B56:C57"/>
    <mergeCell ref="D56:G56"/>
    <mergeCell ref="A75:C75"/>
    <mergeCell ref="A76:C76"/>
    <mergeCell ref="A77:C77"/>
    <mergeCell ref="A78:C78"/>
    <mergeCell ref="A79:C79"/>
    <mergeCell ref="A48:C48"/>
    <mergeCell ref="A49:C49"/>
    <mergeCell ref="H56:K56"/>
    <mergeCell ref="L56:O56"/>
    <mergeCell ref="A50:C50"/>
    <mergeCell ref="A51:C51"/>
    <mergeCell ref="A52:C52"/>
    <mergeCell ref="N53:O53"/>
    <mergeCell ref="A54:O54"/>
    <mergeCell ref="A55:O55"/>
    <mergeCell ref="A28:O28"/>
    <mergeCell ref="A27:O27"/>
    <mergeCell ref="A29:A30"/>
    <mergeCell ref="B29:C30"/>
    <mergeCell ref="D29:G29"/>
    <mergeCell ref="H29:K29"/>
    <mergeCell ref="L29:O29"/>
    <mergeCell ref="L3:O3"/>
    <mergeCell ref="A22:C22"/>
    <mergeCell ref="A23:C23"/>
    <mergeCell ref="A24:C24"/>
    <mergeCell ref="A25:C25"/>
    <mergeCell ref="A26:C26"/>
    <mergeCell ref="A102:C102"/>
    <mergeCell ref="H102:I102"/>
    <mergeCell ref="A103:C103"/>
    <mergeCell ref="A104:C104"/>
    <mergeCell ref="A1:O1"/>
    <mergeCell ref="A2:O2"/>
    <mergeCell ref="A3:A4"/>
    <mergeCell ref="B3:C4"/>
    <mergeCell ref="D3:G3"/>
    <mergeCell ref="H3:K3"/>
    <mergeCell ref="H97:I97"/>
    <mergeCell ref="H98:I98"/>
    <mergeCell ref="H99:I99"/>
    <mergeCell ref="H103:I103"/>
    <mergeCell ref="H104:I104"/>
    <mergeCell ref="A105:C105"/>
    <mergeCell ref="H105:I105"/>
    <mergeCell ref="H100:I100"/>
    <mergeCell ref="A101:C101"/>
    <mergeCell ref="H101:I101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A82:A83"/>
    <mergeCell ref="B82:C83"/>
    <mergeCell ref="D82:G82"/>
    <mergeCell ref="H82:J82"/>
    <mergeCell ref="H83:I83"/>
    <mergeCell ref="H84:I8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tingkat 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2023-05-03T07:15:35Z</dcterms:created>
  <dcterms:modified xsi:type="dcterms:W3CDTF">2023-05-03T07:15:54Z</dcterms:modified>
</cp:coreProperties>
</file>