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15" windowWidth="22755" windowHeight="976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calcPr calcId="144525"/>
</workbook>
</file>

<file path=xl/calcChain.xml><?xml version="1.0" encoding="utf-8"?>
<calcChain xmlns="http://schemas.openxmlformats.org/spreadsheetml/2006/main">
  <c r="N22" i="1" l="1"/>
  <c r="M22" i="1"/>
  <c r="L22" i="1"/>
  <c r="K22" i="1"/>
  <c r="J22" i="1"/>
  <c r="I22" i="1"/>
  <c r="H22" i="1"/>
  <c r="G22" i="1"/>
  <c r="F22" i="1"/>
  <c r="E22" i="1"/>
  <c r="D22" i="1"/>
  <c r="C22" i="1"/>
  <c r="N21" i="1"/>
  <c r="M21" i="1"/>
  <c r="L21" i="1"/>
  <c r="K21" i="1"/>
  <c r="J21" i="1"/>
  <c r="I21" i="1"/>
  <c r="H21" i="1"/>
  <c r="G21" i="1"/>
  <c r="F21" i="1"/>
  <c r="E21" i="1"/>
  <c r="D21" i="1"/>
  <c r="C21" i="1"/>
  <c r="N20" i="1"/>
  <c r="M20" i="1"/>
  <c r="L20" i="1"/>
  <c r="K20" i="1"/>
  <c r="J20" i="1"/>
  <c r="I20" i="1"/>
  <c r="H20" i="1"/>
  <c r="G20" i="1"/>
  <c r="F20" i="1"/>
  <c r="E20" i="1"/>
  <c r="D20" i="1"/>
  <c r="C20" i="1"/>
  <c r="N19" i="1"/>
  <c r="M19" i="1"/>
  <c r="L19" i="1"/>
  <c r="K19" i="1"/>
  <c r="J19" i="1"/>
  <c r="I19" i="1"/>
  <c r="H19" i="1"/>
  <c r="G19" i="1"/>
  <c r="F19" i="1"/>
  <c r="E19" i="1"/>
  <c r="D19" i="1"/>
  <c r="C19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F11" i="1"/>
  <c r="E11" i="1"/>
  <c r="D11" i="1"/>
  <c r="C11" i="1"/>
  <c r="N9" i="1"/>
  <c r="M9" i="1"/>
  <c r="L9" i="1"/>
  <c r="K9" i="1"/>
  <c r="J9" i="1"/>
  <c r="I9" i="1"/>
  <c r="H9" i="1"/>
  <c r="G9" i="1"/>
  <c r="F9" i="1"/>
  <c r="E9" i="1"/>
  <c r="D9" i="1"/>
  <c r="C9" i="1"/>
  <c r="N8" i="1"/>
  <c r="M8" i="1"/>
  <c r="L8" i="1"/>
  <c r="K8" i="1"/>
  <c r="J8" i="1"/>
  <c r="I8" i="1"/>
  <c r="H8" i="1"/>
  <c r="G8" i="1"/>
  <c r="F8" i="1"/>
  <c r="E8" i="1"/>
  <c r="D8" i="1"/>
  <c r="C8" i="1"/>
  <c r="N7" i="1"/>
  <c r="N23" i="1" s="1"/>
  <c r="M7" i="1"/>
  <c r="M23" i="1" s="1"/>
  <c r="L7" i="1"/>
  <c r="L23" i="1" s="1"/>
  <c r="K7" i="1"/>
  <c r="K23" i="1" s="1"/>
  <c r="J7" i="1"/>
  <c r="J23" i="1" s="1"/>
  <c r="I7" i="1"/>
  <c r="I23" i="1" s="1"/>
  <c r="H7" i="1"/>
  <c r="H23" i="1" s="1"/>
  <c r="G7" i="1"/>
  <c r="G23" i="1" s="1"/>
  <c r="F7" i="1"/>
  <c r="F23" i="1" s="1"/>
  <c r="E7" i="1"/>
  <c r="E23" i="1" s="1"/>
  <c r="D7" i="1"/>
  <c r="D23" i="1" s="1"/>
  <c r="C7" i="1"/>
  <c r="C23" i="1" s="1"/>
</calcChain>
</file>

<file path=xl/sharedStrings.xml><?xml version="1.0" encoding="utf-8"?>
<sst xmlns="http://schemas.openxmlformats.org/spreadsheetml/2006/main" count="67" uniqueCount="34">
  <si>
    <t>TABEL</t>
  </si>
  <si>
    <t>Banyaknya Curah Hujan Dan Hari Hujan Menurut Kecamatan</t>
  </si>
  <si>
    <t>Di Kabupaten Brebes Tahun 2012 -2017</t>
  </si>
  <si>
    <t>No.</t>
  </si>
  <si>
    <t>Kecamatan</t>
  </si>
  <si>
    <t>mm</t>
  </si>
  <si>
    <t>hh</t>
  </si>
  <si>
    <t>Salem</t>
  </si>
  <si>
    <t xml:space="preserve"> -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</si>
  <si>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</si>
  <si>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</si>
  <si>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</si>
  <si>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</si>
  <si>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</si>
  <si>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</si>
  <si>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</si>
  <si>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</si>
  <si>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</si>
  <si>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</si>
  <si>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>Kersana</t>
  </si>
  <si>
    <t>Bulakamba</t>
  </si>
  <si>
    <t>Wanasari</t>
  </si>
  <si>
    <t>Songgom</t>
  </si>
  <si>
    <t>Jatibarang</t>
  </si>
  <si>
    <t>Brebes</t>
  </si>
  <si>
    <t>Jumlah</t>
  </si>
  <si>
    <t>Brebes,       April 2018</t>
  </si>
  <si>
    <t xml:space="preserve">KEPALA DINAS PENGELOLAAN SUMBER DAYA AIR </t>
  </si>
  <si>
    <t>DAN PENATAAN RUANG</t>
  </si>
  <si>
    <t>KABUPATEN BREBES</t>
  </si>
  <si>
    <t>AGUS AS'ARI, BAE ST, MT</t>
  </si>
  <si>
    <t>Pembina Tk. I</t>
  </si>
  <si>
    <t>NIP. 19630810 198709 1 002</t>
  </si>
  <si>
    <t>Sumber: Dinas Pengelolaan Sumber Daya Air dan Penataan Ruang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</si>
</sst>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41" fontId="0" fillId="0" borderId="2" xfId="1" applyFont="1" applyBorder="1" applyAlignment="1">
      <alignment horizontal="center"/>
    </xf>
    <xf numFmtId="41" fontId="0" fillId="0" borderId="2" xfId="1" applyFont="1" applyFill="1" applyBorder="1" applyAlignment="1">
      <alignment horizontal="center"/>
    </xf>
    <xf numFmtId="41" fontId="2" fillId="0" borderId="2" xfId="1" applyFont="1" applyBorder="1" applyAlignment="1">
      <alignment horizontal="center"/>
    </xf>
    <xf numFmtId="41" fontId="2" fillId="0" borderId="2" xfId="1" applyFont="1" applyFill="1" applyBorder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horizontal="center"/>
    </xf>
    <xf numFmtId="41" fontId="2" fillId="0" borderId="0" xfId="1" applyFont="1" applyBorder="1" applyAlignment="1">
      <alignment horizontal="center"/>
    </xf>
    <xf numFmtId="41" fontId="2" fillId="0" borderId="0" xfId="1" applyFont="1" applyFill="1" applyBorder="1" applyAlignment="1">
      <alignment horizontal="center"/>
    </xf>
    <xf numFmtId="0" fontId="0" fillId="0" borderId="0" xfId="0" applyFont="1" applyBorder="1" applyAlignment="1">
      <alignment horizontal="left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ew_hulu_huja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le_2017\Curah%20hujan%202017\UPT%20Pem.%20Hulu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ew_hili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le_2017\Curah%20hujan%202017\UPT%20Pem.%20Hili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ew_malahayu&#173;&#173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le_2017\Curah%20hujan%202017\UPT.%20Pem.%20Malahay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TD PEMALI HULU"/>
      <sheetName val="grafik_hulu"/>
    </sheetNames>
    <sheetDataSet>
      <sheetData sheetId="0" refreshError="1">
        <row r="278">
          <cell r="B278">
            <v>1641</v>
          </cell>
          <cell r="C278">
            <v>103</v>
          </cell>
          <cell r="F278">
            <v>2293</v>
          </cell>
          <cell r="G278">
            <v>93</v>
          </cell>
          <cell r="J278">
            <v>2127</v>
          </cell>
          <cell r="K278">
            <v>173</v>
          </cell>
          <cell r="N278">
            <v>3056</v>
          </cell>
          <cell r="O278">
            <v>111</v>
          </cell>
          <cell r="R278">
            <v>4604</v>
          </cell>
          <cell r="S278">
            <v>165</v>
          </cell>
        </row>
        <row r="304">
          <cell r="B304">
            <v>3042</v>
          </cell>
          <cell r="C304">
            <v>137</v>
          </cell>
          <cell r="F304">
            <v>3507</v>
          </cell>
          <cell r="G304">
            <v>135</v>
          </cell>
          <cell r="J304">
            <v>3920</v>
          </cell>
          <cell r="K304">
            <v>226</v>
          </cell>
          <cell r="N304">
            <v>3172</v>
          </cell>
          <cell r="O304">
            <v>141</v>
          </cell>
          <cell r="R304">
            <v>5113</v>
          </cell>
          <cell r="S304">
            <v>188</v>
          </cell>
        </row>
        <row r="330">
          <cell r="B330">
            <v>2552</v>
          </cell>
          <cell r="C330">
            <v>123</v>
          </cell>
          <cell r="F330">
            <v>2336</v>
          </cell>
          <cell r="G330">
            <v>112</v>
          </cell>
          <cell r="J330">
            <v>2438</v>
          </cell>
          <cell r="K330">
            <v>189</v>
          </cell>
          <cell r="N330">
            <v>2325</v>
          </cell>
          <cell r="O330">
            <v>142</v>
          </cell>
          <cell r="R330">
            <v>3658</v>
          </cell>
          <cell r="S330">
            <v>136</v>
          </cell>
        </row>
        <row r="354">
          <cell r="B354">
            <v>2461</v>
          </cell>
          <cell r="C354">
            <v>120</v>
          </cell>
          <cell r="F354">
            <v>2400</v>
          </cell>
          <cell r="G354">
            <v>107</v>
          </cell>
          <cell r="J354">
            <v>2496</v>
          </cell>
          <cell r="K354">
            <v>179</v>
          </cell>
          <cell r="N354">
            <v>2140</v>
          </cell>
          <cell r="O354">
            <v>122</v>
          </cell>
          <cell r="R354">
            <v>4343</v>
          </cell>
          <cell r="S354">
            <v>140</v>
          </cell>
        </row>
        <row r="383">
          <cell r="B383">
            <v>3940</v>
          </cell>
          <cell r="C383">
            <v>191</v>
          </cell>
          <cell r="F383">
            <v>3565</v>
          </cell>
          <cell r="G383">
            <v>159</v>
          </cell>
          <cell r="J383">
            <v>3729</v>
          </cell>
          <cell r="K383">
            <v>274</v>
          </cell>
          <cell r="N383">
            <v>3961</v>
          </cell>
          <cell r="O383">
            <v>269</v>
          </cell>
          <cell r="R383">
            <v>7143</v>
          </cell>
          <cell r="S383">
            <v>229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m. Hulu"/>
      <sheetName val="Sheet1"/>
    </sheetNames>
    <sheetDataSet>
      <sheetData sheetId="0" refreshError="1">
        <row r="11">
          <cell r="V11">
            <v>2915</v>
          </cell>
        </row>
        <row r="23">
          <cell r="B23">
            <v>3065</v>
          </cell>
          <cell r="C23">
            <v>154</v>
          </cell>
          <cell r="F23">
            <v>1972</v>
          </cell>
          <cell r="G23">
            <v>95</v>
          </cell>
          <cell r="J23">
            <v>2591</v>
          </cell>
          <cell r="K23">
            <v>203</v>
          </cell>
          <cell r="N23">
            <v>2665</v>
          </cell>
          <cell r="O23">
            <v>135</v>
          </cell>
          <cell r="R23">
            <v>5542</v>
          </cell>
          <cell r="S23">
            <v>239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TD PEMALI HILIR"/>
      <sheetName val="grafik_hilir"/>
    </sheetNames>
    <sheetDataSet>
      <sheetData sheetId="0" refreshError="1">
        <row r="342">
          <cell r="BF342">
            <v>5521</v>
          </cell>
        </row>
        <row r="354">
          <cell r="B354">
            <v>1240</v>
          </cell>
          <cell r="C354">
            <v>61</v>
          </cell>
          <cell r="F354">
            <v>1324</v>
          </cell>
          <cell r="G354">
            <v>68</v>
          </cell>
          <cell r="J354">
            <v>932</v>
          </cell>
          <cell r="K354">
            <v>63</v>
          </cell>
          <cell r="N354">
            <v>1551</v>
          </cell>
          <cell r="O354">
            <v>181</v>
          </cell>
          <cell r="R354">
            <v>2025</v>
          </cell>
          <cell r="S354">
            <v>85</v>
          </cell>
          <cell r="V354">
            <v>1914</v>
          </cell>
          <cell r="W354">
            <v>121</v>
          </cell>
          <cell r="Z354">
            <v>1570</v>
          </cell>
          <cell r="AA354">
            <v>87</v>
          </cell>
          <cell r="AD354">
            <v>2066</v>
          </cell>
          <cell r="AE354">
            <v>110</v>
          </cell>
          <cell r="AH354">
            <v>2001</v>
          </cell>
          <cell r="AI354">
            <v>88</v>
          </cell>
          <cell r="AL354">
            <v>1437</v>
          </cell>
          <cell r="AM354">
            <v>116</v>
          </cell>
          <cell r="AP354">
            <v>2347</v>
          </cell>
          <cell r="AQ354">
            <v>105</v>
          </cell>
          <cell r="AT354">
            <v>2352</v>
          </cell>
          <cell r="AU354">
            <v>146</v>
          </cell>
          <cell r="BB354">
            <v>1851</v>
          </cell>
          <cell r="BC354">
            <v>98</v>
          </cell>
        </row>
        <row r="384">
          <cell r="B384">
            <v>1902</v>
          </cell>
          <cell r="C384">
            <v>131</v>
          </cell>
          <cell r="F384">
            <v>1569</v>
          </cell>
          <cell r="G384">
            <v>72</v>
          </cell>
          <cell r="J384">
            <v>1576</v>
          </cell>
          <cell r="K384">
            <v>84</v>
          </cell>
          <cell r="N384">
            <v>2745</v>
          </cell>
          <cell r="O384">
            <v>122</v>
          </cell>
          <cell r="R384">
            <v>2027</v>
          </cell>
          <cell r="S384">
            <v>99</v>
          </cell>
          <cell r="V384">
            <v>2369</v>
          </cell>
          <cell r="W384">
            <v>142</v>
          </cell>
          <cell r="Z384">
            <v>2105</v>
          </cell>
          <cell r="AA384">
            <v>111</v>
          </cell>
          <cell r="AD384">
            <v>2234</v>
          </cell>
          <cell r="AE384">
            <v>109</v>
          </cell>
          <cell r="AH384">
            <v>2802</v>
          </cell>
          <cell r="AI384">
            <v>128</v>
          </cell>
          <cell r="AL384">
            <v>1713</v>
          </cell>
          <cell r="AM384">
            <v>135</v>
          </cell>
          <cell r="AP384">
            <v>1891</v>
          </cell>
          <cell r="AQ384">
            <v>113</v>
          </cell>
          <cell r="AT384">
            <v>2750</v>
          </cell>
          <cell r="AU384">
            <v>176</v>
          </cell>
          <cell r="BB384">
            <v>1716</v>
          </cell>
          <cell r="BC384">
            <v>127</v>
          </cell>
        </row>
        <row r="409">
          <cell r="B409">
            <v>1473</v>
          </cell>
          <cell r="C409">
            <v>70</v>
          </cell>
          <cell r="F409">
            <v>1481</v>
          </cell>
          <cell r="G409">
            <v>67</v>
          </cell>
          <cell r="J409">
            <v>1584</v>
          </cell>
          <cell r="K409">
            <v>89</v>
          </cell>
          <cell r="N409">
            <v>1456</v>
          </cell>
          <cell r="O409">
            <v>88</v>
          </cell>
          <cell r="R409">
            <v>1413</v>
          </cell>
          <cell r="S409">
            <v>106</v>
          </cell>
          <cell r="V409">
            <v>1844</v>
          </cell>
          <cell r="W409">
            <v>146</v>
          </cell>
          <cell r="Z409">
            <v>1601</v>
          </cell>
          <cell r="AA409">
            <v>87</v>
          </cell>
          <cell r="AD409">
            <v>286</v>
          </cell>
          <cell r="AE409">
            <v>19</v>
          </cell>
          <cell r="AH409">
            <v>1872</v>
          </cell>
          <cell r="AI409">
            <v>112</v>
          </cell>
          <cell r="AL409">
            <v>1670</v>
          </cell>
          <cell r="AM409">
            <v>130</v>
          </cell>
          <cell r="AP409">
            <v>1402</v>
          </cell>
          <cell r="AQ409">
            <v>101</v>
          </cell>
          <cell r="AT409">
            <v>2046</v>
          </cell>
          <cell r="AU409">
            <v>166</v>
          </cell>
          <cell r="BB409">
            <v>1700</v>
          </cell>
          <cell r="BC409">
            <v>114</v>
          </cell>
        </row>
        <row r="442">
          <cell r="B442">
            <v>1697</v>
          </cell>
          <cell r="C442">
            <v>64</v>
          </cell>
          <cell r="F442">
            <v>733</v>
          </cell>
          <cell r="G442">
            <v>97</v>
          </cell>
          <cell r="J442">
            <v>1361</v>
          </cell>
          <cell r="K442">
            <v>60</v>
          </cell>
          <cell r="N442">
            <v>1765</v>
          </cell>
          <cell r="O442">
            <v>76</v>
          </cell>
          <cell r="R442">
            <v>1832</v>
          </cell>
          <cell r="S442">
            <v>92</v>
          </cell>
          <cell r="V442">
            <v>2157</v>
          </cell>
          <cell r="W442">
            <v>144</v>
          </cell>
          <cell r="Z442">
            <v>1756</v>
          </cell>
          <cell r="AA442">
            <v>93</v>
          </cell>
          <cell r="AD442">
            <v>2821</v>
          </cell>
          <cell r="AE442">
            <v>113</v>
          </cell>
          <cell r="AH442">
            <v>2694</v>
          </cell>
          <cell r="AI442">
            <v>113</v>
          </cell>
          <cell r="AL442">
            <v>1539</v>
          </cell>
          <cell r="AM442">
            <v>99</v>
          </cell>
          <cell r="AP442">
            <v>1667</v>
          </cell>
          <cell r="AQ442">
            <v>90</v>
          </cell>
          <cell r="AT442">
            <v>2652</v>
          </cell>
          <cell r="AU442">
            <v>157</v>
          </cell>
          <cell r="BB442">
            <v>2330</v>
          </cell>
          <cell r="BC442">
            <v>109</v>
          </cell>
        </row>
        <row r="467">
          <cell r="B467">
            <v>2383</v>
          </cell>
          <cell r="C467">
            <v>84</v>
          </cell>
          <cell r="F467">
            <v>2026</v>
          </cell>
          <cell r="G467">
            <v>127</v>
          </cell>
          <cell r="J467">
            <v>2095</v>
          </cell>
          <cell r="K467">
            <v>107</v>
          </cell>
          <cell r="N467">
            <v>1243</v>
          </cell>
          <cell r="O467">
            <v>90</v>
          </cell>
          <cell r="R467">
            <v>2107</v>
          </cell>
          <cell r="S467">
            <v>150</v>
          </cell>
          <cell r="V467">
            <v>2541</v>
          </cell>
          <cell r="W467">
            <v>178</v>
          </cell>
          <cell r="Z467">
            <v>1943</v>
          </cell>
          <cell r="AA467">
            <v>132</v>
          </cell>
          <cell r="AD467">
            <v>2707</v>
          </cell>
          <cell r="AE467">
            <v>126</v>
          </cell>
          <cell r="AH467">
            <v>2687</v>
          </cell>
          <cell r="AI467">
            <v>145</v>
          </cell>
          <cell r="AL467">
            <v>2480</v>
          </cell>
          <cell r="AM467">
            <v>145</v>
          </cell>
          <cell r="AP467">
            <v>2409</v>
          </cell>
          <cell r="AQ467">
            <v>153</v>
          </cell>
          <cell r="AT467">
            <v>3096</v>
          </cell>
          <cell r="AU467">
            <v>279</v>
          </cell>
          <cell r="BB467">
            <v>2357</v>
          </cell>
          <cell r="BC467">
            <v>169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m. Hilir"/>
      <sheetName val="Sheet1"/>
    </sheetNames>
    <sheetDataSet>
      <sheetData sheetId="0" refreshError="1">
        <row r="11">
          <cell r="BF11">
            <v>8002</v>
          </cell>
        </row>
        <row r="23">
          <cell r="J23">
            <v>1864</v>
          </cell>
          <cell r="K23">
            <v>79</v>
          </cell>
          <cell r="R23">
            <v>2308</v>
          </cell>
          <cell r="S23">
            <v>134</v>
          </cell>
          <cell r="V23">
            <v>2633</v>
          </cell>
          <cell r="W23">
            <v>158</v>
          </cell>
          <cell r="Z23">
            <v>1908</v>
          </cell>
          <cell r="AA23">
            <v>101</v>
          </cell>
          <cell r="AD23">
            <v>3103</v>
          </cell>
          <cell r="AE23">
            <v>125</v>
          </cell>
          <cell r="AH23">
            <v>2779</v>
          </cell>
          <cell r="AI23">
            <v>124</v>
          </cell>
          <cell r="AL23">
            <v>2344</v>
          </cell>
          <cell r="AM23">
            <v>112</v>
          </cell>
          <cell r="AP23">
            <v>2297</v>
          </cell>
          <cell r="AQ23">
            <v>115</v>
          </cell>
          <cell r="AT23">
            <v>2673</v>
          </cell>
          <cell r="AU23">
            <v>159</v>
          </cell>
          <cell r="BB23">
            <v>2936</v>
          </cell>
          <cell r="BC23">
            <v>144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TD PEMALI MALAHAYU"/>
      <sheetName val="grafik_malahayu"/>
    </sheetNames>
    <sheetDataSet>
      <sheetData sheetId="0" refreshError="1">
        <row r="367">
          <cell r="BJ367">
            <v>4257</v>
          </cell>
        </row>
        <row r="379">
          <cell r="B379">
            <v>1092</v>
          </cell>
          <cell r="C379">
            <v>85</v>
          </cell>
          <cell r="F379">
            <v>1596</v>
          </cell>
          <cell r="G379">
            <v>102</v>
          </cell>
          <cell r="J379">
            <v>1037</v>
          </cell>
          <cell r="K379">
            <v>77</v>
          </cell>
          <cell r="N379">
            <v>1502</v>
          </cell>
          <cell r="O379">
            <v>83</v>
          </cell>
          <cell r="R379">
            <v>1447</v>
          </cell>
          <cell r="S379">
            <v>93</v>
          </cell>
          <cell r="V379">
            <v>1590</v>
          </cell>
          <cell r="W379">
            <v>89</v>
          </cell>
          <cell r="Z379">
            <v>1304</v>
          </cell>
          <cell r="AA379">
            <v>85</v>
          </cell>
          <cell r="AD379">
            <v>1999</v>
          </cell>
          <cell r="AE379">
            <v>95</v>
          </cell>
          <cell r="AH379">
            <v>2003</v>
          </cell>
          <cell r="AI379">
            <v>110</v>
          </cell>
          <cell r="AL379">
            <v>1833</v>
          </cell>
          <cell r="AM379">
            <v>86</v>
          </cell>
          <cell r="AP379">
            <v>2020</v>
          </cell>
          <cell r="AQ379">
            <v>115</v>
          </cell>
          <cell r="AT379">
            <v>2650</v>
          </cell>
          <cell r="AU379">
            <v>89</v>
          </cell>
          <cell r="AX379">
            <v>2159</v>
          </cell>
          <cell r="AY379">
            <v>71</v>
          </cell>
          <cell r="BB379">
            <v>2142</v>
          </cell>
          <cell r="BC379">
            <v>90</v>
          </cell>
          <cell r="BF379">
            <v>0</v>
          </cell>
          <cell r="BG379">
            <v>0</v>
          </cell>
        </row>
        <row r="420">
          <cell r="B420">
            <v>1868</v>
          </cell>
          <cell r="C420">
            <v>113</v>
          </cell>
          <cell r="F420">
            <v>2610</v>
          </cell>
          <cell r="G420">
            <v>153</v>
          </cell>
          <cell r="J420">
            <v>1679</v>
          </cell>
          <cell r="K420">
            <v>119</v>
          </cell>
          <cell r="N420">
            <v>2039</v>
          </cell>
          <cell r="O420">
            <v>101</v>
          </cell>
          <cell r="R420">
            <v>1818</v>
          </cell>
          <cell r="S420">
            <v>123</v>
          </cell>
          <cell r="V420">
            <v>1952</v>
          </cell>
          <cell r="W420">
            <v>127</v>
          </cell>
          <cell r="Z420">
            <v>2341</v>
          </cell>
          <cell r="AA420">
            <v>119</v>
          </cell>
          <cell r="AD420">
            <v>4404</v>
          </cell>
          <cell r="AE420">
            <v>138</v>
          </cell>
          <cell r="AH420">
            <v>3067</v>
          </cell>
          <cell r="AI420">
            <v>146</v>
          </cell>
          <cell r="AL420">
            <v>2737</v>
          </cell>
          <cell r="AM420">
            <v>143</v>
          </cell>
          <cell r="AP420">
            <v>3073</v>
          </cell>
          <cell r="AQ420">
            <v>160</v>
          </cell>
          <cell r="AT420">
            <v>2824</v>
          </cell>
          <cell r="AU420">
            <v>119</v>
          </cell>
          <cell r="AX420">
            <v>2170</v>
          </cell>
          <cell r="AY420">
            <v>93</v>
          </cell>
          <cell r="BB420">
            <v>1864</v>
          </cell>
          <cell r="BC420">
            <v>79</v>
          </cell>
          <cell r="BF420">
            <v>1274</v>
          </cell>
          <cell r="BG420">
            <v>132</v>
          </cell>
        </row>
        <row r="446">
          <cell r="B446">
            <v>1713</v>
          </cell>
          <cell r="C446">
            <v>102</v>
          </cell>
          <cell r="F446">
            <v>2122</v>
          </cell>
          <cell r="G446">
            <v>116</v>
          </cell>
          <cell r="J446">
            <v>1409</v>
          </cell>
          <cell r="K446">
            <v>100</v>
          </cell>
          <cell r="N446">
            <v>1839</v>
          </cell>
          <cell r="O446">
            <v>81</v>
          </cell>
          <cell r="R446">
            <v>2187</v>
          </cell>
          <cell r="S446">
            <v>112</v>
          </cell>
          <cell r="V446">
            <v>1614</v>
          </cell>
          <cell r="W446">
            <v>97</v>
          </cell>
          <cell r="Z446">
            <v>1066</v>
          </cell>
          <cell r="AA446">
            <v>98</v>
          </cell>
          <cell r="AD446">
            <v>4144</v>
          </cell>
          <cell r="AE446">
            <v>102</v>
          </cell>
          <cell r="AH446">
            <v>2153</v>
          </cell>
          <cell r="AI446">
            <v>141</v>
          </cell>
          <cell r="AL446">
            <v>2287</v>
          </cell>
          <cell r="AM446">
            <v>120</v>
          </cell>
          <cell r="AP446">
            <v>2161</v>
          </cell>
          <cell r="AQ446">
            <v>124</v>
          </cell>
          <cell r="AT446">
            <v>1618</v>
          </cell>
          <cell r="AU446">
            <v>79</v>
          </cell>
          <cell r="AX446">
            <v>2394</v>
          </cell>
          <cell r="AY446">
            <v>62</v>
          </cell>
          <cell r="BB446">
            <v>1861</v>
          </cell>
          <cell r="BC446">
            <v>74</v>
          </cell>
          <cell r="BF446">
            <v>1275</v>
          </cell>
          <cell r="BG446">
            <v>116</v>
          </cell>
        </row>
        <row r="488">
          <cell r="B488">
            <v>1233</v>
          </cell>
          <cell r="C488">
            <v>143</v>
          </cell>
          <cell r="F488">
            <v>1955</v>
          </cell>
          <cell r="G488">
            <v>117</v>
          </cell>
          <cell r="J488">
            <v>1359</v>
          </cell>
          <cell r="K488">
            <v>100</v>
          </cell>
          <cell r="N488">
            <v>1609</v>
          </cell>
          <cell r="O488">
            <v>92</v>
          </cell>
          <cell r="R488">
            <v>1555</v>
          </cell>
          <cell r="S488">
            <v>96</v>
          </cell>
          <cell r="V488">
            <v>1076</v>
          </cell>
          <cell r="W488">
            <v>86</v>
          </cell>
          <cell r="Z488">
            <v>1278</v>
          </cell>
          <cell r="AA488">
            <v>110</v>
          </cell>
          <cell r="AD488">
            <v>3458</v>
          </cell>
          <cell r="AE488">
            <v>104</v>
          </cell>
          <cell r="AH488">
            <v>2994</v>
          </cell>
          <cell r="AI488">
            <v>125</v>
          </cell>
          <cell r="AL488">
            <v>2739</v>
          </cell>
          <cell r="AM488">
            <v>117</v>
          </cell>
          <cell r="AP488">
            <v>2569</v>
          </cell>
          <cell r="AQ488">
            <v>147</v>
          </cell>
          <cell r="AT488">
            <v>2924</v>
          </cell>
          <cell r="AU488">
            <v>130</v>
          </cell>
          <cell r="AX488">
            <v>1697</v>
          </cell>
          <cell r="AY488">
            <v>64</v>
          </cell>
          <cell r="BB488">
            <v>2407</v>
          </cell>
          <cell r="BC488">
            <v>106</v>
          </cell>
          <cell r="BF488">
            <v>1164</v>
          </cell>
          <cell r="BG488">
            <v>107</v>
          </cell>
        </row>
        <row r="514">
          <cell r="B514">
            <v>2282</v>
          </cell>
          <cell r="C514">
            <v>128</v>
          </cell>
          <cell r="F514">
            <v>2687</v>
          </cell>
          <cell r="G514">
            <v>182</v>
          </cell>
          <cell r="J514">
            <v>1950</v>
          </cell>
          <cell r="K514">
            <v>151</v>
          </cell>
          <cell r="N514">
            <v>2299</v>
          </cell>
          <cell r="O514">
            <v>130</v>
          </cell>
          <cell r="R514">
            <v>2476</v>
          </cell>
          <cell r="S514">
            <v>128</v>
          </cell>
          <cell r="V514">
            <v>2365</v>
          </cell>
          <cell r="W514">
            <v>127</v>
          </cell>
          <cell r="Z514">
            <v>1908</v>
          </cell>
          <cell r="AA514">
            <v>175</v>
          </cell>
          <cell r="AD514">
            <v>4634</v>
          </cell>
          <cell r="AE514">
            <v>143</v>
          </cell>
          <cell r="AH514">
            <v>3034</v>
          </cell>
          <cell r="AI514">
            <v>147</v>
          </cell>
          <cell r="AL514">
            <v>2634</v>
          </cell>
          <cell r="AM514">
            <v>154</v>
          </cell>
          <cell r="AP514">
            <v>3291</v>
          </cell>
          <cell r="AQ514">
            <v>225</v>
          </cell>
          <cell r="AT514">
            <v>2913</v>
          </cell>
          <cell r="AU514">
            <v>152</v>
          </cell>
          <cell r="AX514">
            <v>2283</v>
          </cell>
          <cell r="AY514">
            <v>84</v>
          </cell>
          <cell r="BB514">
            <v>2959</v>
          </cell>
          <cell r="BC514">
            <v>167</v>
          </cell>
          <cell r="BF514">
            <v>1696</v>
          </cell>
          <cell r="BG514">
            <v>156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m. Malahayu"/>
      <sheetName val="Sheet2"/>
    </sheetNames>
    <sheetDataSet>
      <sheetData sheetId="0" refreshError="1">
        <row r="11">
          <cell r="BJ11">
            <v>8979</v>
          </cell>
        </row>
        <row r="23">
          <cell r="B23">
            <v>2133</v>
          </cell>
          <cell r="C23">
            <v>99</v>
          </cell>
          <cell r="F23">
            <v>2398</v>
          </cell>
          <cell r="G23">
            <v>144</v>
          </cell>
          <cell r="J23">
            <v>1747</v>
          </cell>
          <cell r="K23">
            <v>135</v>
          </cell>
          <cell r="N23">
            <v>2241</v>
          </cell>
          <cell r="O23">
            <v>105</v>
          </cell>
          <cell r="R23">
            <v>1811</v>
          </cell>
          <cell r="S23">
            <v>111</v>
          </cell>
          <cell r="V23">
            <v>1794</v>
          </cell>
          <cell r="W23">
            <v>105</v>
          </cell>
          <cell r="Z23">
            <v>2093</v>
          </cell>
          <cell r="AA23">
            <v>146</v>
          </cell>
          <cell r="AD23">
            <v>4814</v>
          </cell>
          <cell r="AE23">
            <v>114</v>
          </cell>
          <cell r="AH23">
            <v>2693</v>
          </cell>
          <cell r="AI23">
            <v>121</v>
          </cell>
          <cell r="AL23">
            <v>2370</v>
          </cell>
          <cell r="AM23">
            <v>124</v>
          </cell>
          <cell r="AP23">
            <v>2590</v>
          </cell>
          <cell r="AQ23">
            <v>142</v>
          </cell>
          <cell r="AT23">
            <v>2819</v>
          </cell>
          <cell r="AU23">
            <v>123</v>
          </cell>
          <cell r="AX23">
            <v>1896</v>
          </cell>
          <cell r="AY23">
            <v>65</v>
          </cell>
          <cell r="BB23">
            <v>2976</v>
          </cell>
          <cell r="BC23">
            <v>137</v>
          </cell>
          <cell r="BF23">
            <v>1622</v>
          </cell>
          <cell r="BG23">
            <v>125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workbookViewId="0">
      <selection activeCell="D30" sqref="D30"/>
    </sheetView>
  </sheetViews>
  <sheetFormatPr defaultRowHeight="15" x14ac:dyDescent="0.25"/>
  <cols>
    <col min="1" max="1" width="5.85546875" customWidth="1"/>
    <col min="2" max="2" width="14.42578125" customWidth="1"/>
    <col min="3" max="3" width="8.28515625" customWidth="1"/>
  </cols>
  <sheetData>
    <row r="1" spans="1:14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7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A4" s="4" t="s">
        <v>3</v>
      </c>
      <c r="B4" s="4" t="s">
        <v>4</v>
      </c>
      <c r="C4" s="5">
        <v>2012</v>
      </c>
      <c r="D4" s="5"/>
      <c r="E4" s="5">
        <v>2013</v>
      </c>
      <c r="F4" s="5"/>
      <c r="G4" s="5">
        <v>2014</v>
      </c>
      <c r="H4" s="5"/>
      <c r="I4" s="6">
        <v>2015</v>
      </c>
      <c r="J4" s="6"/>
      <c r="K4" s="6">
        <v>2016</v>
      </c>
      <c r="L4" s="6"/>
      <c r="M4" s="6">
        <v>2017</v>
      </c>
      <c r="N4" s="6"/>
    </row>
    <row r="5" spans="1:14" x14ac:dyDescent="0.25">
      <c r="A5" s="4"/>
      <c r="B5" s="4"/>
      <c r="C5" s="7" t="s">
        <v>5</v>
      </c>
      <c r="D5" s="7" t="s">
        <v>6</v>
      </c>
      <c r="E5" s="7" t="s">
        <v>5</v>
      </c>
      <c r="F5" s="7" t="s">
        <v>6</v>
      </c>
      <c r="G5" s="7" t="s">
        <v>5</v>
      </c>
      <c r="H5" s="7" t="s">
        <v>6</v>
      </c>
      <c r="I5" s="8" t="s">
        <v>5</v>
      </c>
      <c r="J5" s="8" t="s">
        <v>6</v>
      </c>
      <c r="K5" s="8" t="s">
        <v>5</v>
      </c>
      <c r="L5" s="8" t="s">
        <v>6</v>
      </c>
      <c r="M5" s="8" t="s">
        <v>5</v>
      </c>
      <c r="N5" s="8" t="s">
        <v>6</v>
      </c>
    </row>
    <row r="6" spans="1:14" x14ac:dyDescent="0.25">
      <c r="A6" s="9">
        <v>1</v>
      </c>
      <c r="B6" s="10" t="s">
        <v>7</v>
      </c>
      <c r="C6" s="11" t="s">
        <v>8</v>
      </c>
      <c r="D6" s="11" t="s">
        <v>8</v>
      </c>
      <c r="E6" s="11" t="s">
        <v>8</v>
      </c>
      <c r="F6" s="11" t="s">
        <v>8</v>
      </c>
      <c r="G6" s="11" t="s">
        <v>8</v>
      </c>
      <c r="H6" s="11" t="s">
        <v>8</v>
      </c>
      <c r="I6" s="12" t="s">
        <v>8</v>
      </c>
      <c r="J6" s="12" t="s">
        <v>8</v>
      </c>
      <c r="K6" s="12" t="s">
        <v>8</v>
      </c>
      <c r="L6" s="12" t="s">
        <v>8</v>
      </c>
      <c r="M6" s="12" t="s">
        <v>8</v>
      </c>
      <c r="N6" s="12" t="s">
        <v>8</v>
      </c>
    </row>
    <row r="7" spans="1:14" x14ac:dyDescent="0.25">
      <c r="A7" s="9">
        <v>2</v>
      </c>
      <c r="B7" s="10" t="s">
        <v>9</v>
      </c>
      <c r="C7" s="11">
        <f>'[1]UPTD PEMALI HULU'!$B$278</f>
        <v>1641</v>
      </c>
      <c r="D7" s="11">
        <f>'[1]UPTD PEMALI HULU'!$C$278</f>
        <v>103</v>
      </c>
      <c r="E7" s="11">
        <f>'[1]UPTD PEMALI HULU'!$B$304</f>
        <v>3042</v>
      </c>
      <c r="F7" s="11">
        <f>'[1]UPTD PEMALI HULU'!$C$304</f>
        <v>137</v>
      </c>
      <c r="G7" s="11">
        <f>'[1]UPTD PEMALI HULU'!$B$330</f>
        <v>2552</v>
      </c>
      <c r="H7" s="11">
        <f>'[1]UPTD PEMALI HULU'!$C$330</f>
        <v>123</v>
      </c>
      <c r="I7" s="12">
        <f>'[1]UPTD PEMALI HULU'!$B$354</f>
        <v>2461</v>
      </c>
      <c r="J7" s="12">
        <f>'[1]UPTD PEMALI HULU'!$C$354</f>
        <v>120</v>
      </c>
      <c r="K7" s="12">
        <f>'[1]UPTD PEMALI HULU'!$B$383</f>
        <v>3940</v>
      </c>
      <c r="L7" s="12">
        <f>'[1]UPTD PEMALI HULU'!$C$383</f>
        <v>191</v>
      </c>
      <c r="M7" s="12">
        <f>'[2]Pem. Hulu'!$B$23</f>
        <v>3065</v>
      </c>
      <c r="N7" s="12">
        <f>'[2]Pem. Hulu'!$C$23</f>
        <v>154</v>
      </c>
    </row>
    <row r="8" spans="1:14" x14ac:dyDescent="0.25">
      <c r="A8" s="9">
        <v>3</v>
      </c>
      <c r="B8" s="10" t="s">
        <v>10</v>
      </c>
      <c r="C8" s="11">
        <f>'[1]UPTD PEMALI HULU'!$J$278</f>
        <v>2127</v>
      </c>
      <c r="D8" s="11">
        <f>'[1]UPTD PEMALI HULU'!$K$278</f>
        <v>173</v>
      </c>
      <c r="E8" s="11">
        <f>'[1]UPTD PEMALI HULU'!$J$304</f>
        <v>3920</v>
      </c>
      <c r="F8" s="11">
        <f>'[1]UPTD PEMALI HULU'!$K$304</f>
        <v>226</v>
      </c>
      <c r="G8" s="11">
        <f>'[1]UPTD PEMALI HULU'!$J$330</f>
        <v>2438</v>
      </c>
      <c r="H8" s="11">
        <f>'[1]UPTD PEMALI HULU'!$K$330</f>
        <v>189</v>
      </c>
      <c r="I8" s="12">
        <f>'[1]UPTD PEMALI HULU'!$J$354</f>
        <v>2496</v>
      </c>
      <c r="J8" s="12">
        <f>'[1]UPTD PEMALI HULU'!$K$354</f>
        <v>179</v>
      </c>
      <c r="K8" s="12">
        <f>'[1]UPTD PEMALI HULU'!$J$383</f>
        <v>3729</v>
      </c>
      <c r="L8" s="12">
        <f>'[1]UPTD PEMALI HULU'!$K$383</f>
        <v>274</v>
      </c>
      <c r="M8" s="12">
        <f>'[2]Pem. Hulu'!$J$23</f>
        <v>2591</v>
      </c>
      <c r="N8" s="12">
        <f>'[2]Pem. Hulu'!$K$23</f>
        <v>203</v>
      </c>
    </row>
    <row r="9" spans="1:14" x14ac:dyDescent="0.25">
      <c r="A9" s="9">
        <v>4</v>
      </c>
      <c r="B9" s="10" t="s">
        <v>11</v>
      </c>
      <c r="C9" s="11">
        <f>'[1]UPTD PEMALI HULU'!$N$278+'[1]UPTD PEMALI HULU'!$R$278</f>
        <v>7660</v>
      </c>
      <c r="D9" s="11">
        <f>'[1]UPTD PEMALI HULU'!$O$278+'[1]UPTD PEMALI HULU'!$S$278</f>
        <v>276</v>
      </c>
      <c r="E9" s="11">
        <f>'[1]UPTD PEMALI HULU'!$N$304+'[1]UPTD PEMALI HULU'!$R$304</f>
        <v>8285</v>
      </c>
      <c r="F9" s="11">
        <f>'[1]UPTD PEMALI HULU'!$O$304+'[1]UPTD PEMALI HULU'!$S$304</f>
        <v>329</v>
      </c>
      <c r="G9" s="11">
        <f>'[1]UPTD PEMALI HULU'!$N$330+'[1]UPTD PEMALI HULU'!$R$330</f>
        <v>5983</v>
      </c>
      <c r="H9" s="11">
        <f>'[1]UPTD PEMALI HULU'!$O$330+'[1]UPTD PEMALI HULU'!$S$330</f>
        <v>278</v>
      </c>
      <c r="I9" s="12">
        <f>'[1]UPTD PEMALI HULU'!$N$354+'[1]UPTD PEMALI HULU'!$R$354</f>
        <v>6483</v>
      </c>
      <c r="J9" s="12">
        <f>'[1]UPTD PEMALI HULU'!$O$354+'[1]UPTD PEMALI HULU'!$S$354</f>
        <v>262</v>
      </c>
      <c r="K9" s="12">
        <f>'[1]UPTD PEMALI HULU'!$N$383+'[1]UPTD PEMALI HULU'!$R$383</f>
        <v>11104</v>
      </c>
      <c r="L9" s="12">
        <f>'[1]UPTD PEMALI HULU'!$O$383+'[1]UPTD PEMALI HULU'!$S$383</f>
        <v>498</v>
      </c>
      <c r="M9" s="12">
        <f>'[2]Pem. Hulu'!$N$23+'[2]Pem. Hulu'!$R$23</f>
        <v>8207</v>
      </c>
      <c r="N9" s="12">
        <f>'[2]Pem. Hulu'!$O$23+'[2]Pem. Hulu'!$S$23</f>
        <v>374</v>
      </c>
    </row>
    <row r="10" spans="1:14" x14ac:dyDescent="0.25">
      <c r="A10" s="9">
        <v>5</v>
      </c>
      <c r="B10" s="10" t="s">
        <v>12</v>
      </c>
      <c r="C10" s="11" t="s">
        <v>8</v>
      </c>
      <c r="D10" s="11" t="s">
        <v>8</v>
      </c>
      <c r="E10" s="11" t="s">
        <v>8</v>
      </c>
      <c r="F10" s="11" t="s">
        <v>8</v>
      </c>
      <c r="G10" s="11" t="s">
        <v>8</v>
      </c>
      <c r="H10" s="11" t="s">
        <v>8</v>
      </c>
      <c r="I10" s="12" t="s">
        <v>8</v>
      </c>
      <c r="J10" s="12" t="s">
        <v>8</v>
      </c>
      <c r="K10" s="12" t="s">
        <v>8</v>
      </c>
      <c r="L10" s="12" t="s">
        <v>8</v>
      </c>
      <c r="M10" s="12" t="s">
        <v>8</v>
      </c>
      <c r="N10" s="12" t="s">
        <v>8</v>
      </c>
    </row>
    <row r="11" spans="1:14" x14ac:dyDescent="0.25">
      <c r="A11" s="9">
        <v>6</v>
      </c>
      <c r="B11" s="10" t="s">
        <v>13</v>
      </c>
      <c r="C11" s="11">
        <f>'[1]UPTD PEMALI HULU'!$F$278</f>
        <v>2293</v>
      </c>
      <c r="D11" s="11">
        <f>'[1]UPTD PEMALI HULU'!$G$278</f>
        <v>93</v>
      </c>
      <c r="E11" s="11">
        <f>'[1]UPTD PEMALI HULU'!$F$304</f>
        <v>3507</v>
      </c>
      <c r="F11" s="11">
        <f>'[1]UPTD PEMALI HULU'!$G$304</f>
        <v>135</v>
      </c>
      <c r="G11" s="11">
        <f>'[1]UPTD PEMALI HULU'!$F$330</f>
        <v>2336</v>
      </c>
      <c r="H11" s="11">
        <f>'[1]UPTD PEMALI HULU'!$G$330</f>
        <v>112</v>
      </c>
      <c r="I11" s="12">
        <f>'[1]UPTD PEMALI HULU'!$F$354</f>
        <v>2400</v>
      </c>
      <c r="J11" s="12">
        <f>'[1]UPTD PEMALI HULU'!$G$354</f>
        <v>107</v>
      </c>
      <c r="K11" s="12">
        <f>'[1]UPTD PEMALI HULU'!$F$383</f>
        <v>3565</v>
      </c>
      <c r="L11" s="12">
        <f>'[1]UPTD PEMALI HULU'!$G$383</f>
        <v>159</v>
      </c>
      <c r="M11" s="12">
        <f>'[2]Pem. Hulu'!$F$23</f>
        <v>1972</v>
      </c>
      <c r="N11" s="12">
        <f>'[2]Pem. Hulu'!$G$23</f>
        <v>95</v>
      </c>
    </row>
    <row r="12" spans="1:14" x14ac:dyDescent="0.25">
      <c r="A12" s="9">
        <v>7</v>
      </c>
      <c r="B12" s="10" t="s">
        <v>14</v>
      </c>
      <c r="C12" s="11">
        <f>'[3]UPTD PEMALI HILIR'!$R$354+'[3]UPTD PEMALI HILIR'!$AH$354</f>
        <v>4026</v>
      </c>
      <c r="D12" s="11">
        <f>'[3]UPTD PEMALI HILIR'!$S$354+'[3]UPTD PEMALI HILIR'!$AI$354</f>
        <v>173</v>
      </c>
      <c r="E12" s="11">
        <f>'[3]UPTD PEMALI HILIR'!$R$384+'[3]UPTD PEMALI HILIR'!$AH$384</f>
        <v>4829</v>
      </c>
      <c r="F12" s="11">
        <f>'[3]UPTD PEMALI HILIR'!$S$384+'[3]UPTD PEMALI HILIR'!$AI$384</f>
        <v>227</v>
      </c>
      <c r="G12" s="11">
        <f>'[3]UPTD PEMALI HILIR'!$R$409+'[3]UPTD PEMALI HILIR'!$AH$409</f>
        <v>3285</v>
      </c>
      <c r="H12" s="11">
        <f>'[3]UPTD PEMALI HILIR'!$S$409+'[3]UPTD PEMALI HILIR'!$AI$409</f>
        <v>218</v>
      </c>
      <c r="I12" s="12">
        <f>'[3]UPTD PEMALI HILIR'!$R$442+'[3]UPTD PEMALI HILIR'!$AH$442</f>
        <v>4526</v>
      </c>
      <c r="J12" s="12">
        <f>'[3]UPTD PEMALI HILIR'!$S$442+'[3]UPTD PEMALI HILIR'!$AI$442</f>
        <v>205</v>
      </c>
      <c r="K12" s="12">
        <f>'[3]UPTD PEMALI HILIR'!$R$467+'[3]UPTD PEMALI HILIR'!$AH$467</f>
        <v>4794</v>
      </c>
      <c r="L12" s="12">
        <f>'[3]UPTD PEMALI HILIR'!$S$467+'[3]UPTD PEMALI HILIR'!$AI$467</f>
        <v>295</v>
      </c>
      <c r="M12" s="12">
        <f>'[4]Pem. Hilir'!$R$23+'[4]Pem. Hilir'!$AH$23</f>
        <v>5087</v>
      </c>
      <c r="N12" s="12">
        <f>'[4]Pem. Hilir'!$S$23+'[4]Pem. Hilir'!$AI$23</f>
        <v>258</v>
      </c>
    </row>
    <row r="13" spans="1:14" x14ac:dyDescent="0.25">
      <c r="A13" s="9">
        <v>8</v>
      </c>
      <c r="B13" s="10" t="s">
        <v>15</v>
      </c>
      <c r="C13" s="11">
        <f>'[3]UPTD PEMALI HILIR'!$B$354+'[3]UPTD PEMALI HILIR'!$AD$354+'[5]UPTD PEMALI MALAHAYU'!$AL$379+'[5]UPTD PEMALI MALAHAYU'!$AT$379+'[5]UPTD PEMALI MALAHAYU'!$AX$379+'[5]UPTD PEMALI MALAHAYU'!$BB$379</f>
        <v>12090</v>
      </c>
      <c r="D13" s="11">
        <f>'[3]UPTD PEMALI HILIR'!$C$354+'[3]UPTD PEMALI HILIR'!$AE$354+'[5]UPTD PEMALI MALAHAYU'!$AM$379+'[5]UPTD PEMALI MALAHAYU'!$AU$379+'[5]UPTD PEMALI MALAHAYU'!$AY$379+'[5]UPTD PEMALI MALAHAYU'!$BC$379</f>
        <v>507</v>
      </c>
      <c r="E13" s="11">
        <f>'[3]UPTD PEMALI HILIR'!$B$384+'[3]UPTD PEMALI HILIR'!$AD$384+'[5]UPTD PEMALI MALAHAYU'!$AL$420+'[5]UPTD PEMALI MALAHAYU'!$AT$420+'[5]UPTD PEMALI MALAHAYU'!$AX$420+'[5]UPTD PEMALI MALAHAYU'!$BB$420</f>
        <v>13731</v>
      </c>
      <c r="F13" s="11">
        <f>'[3]UPTD PEMALI HILIR'!$C$384+'[3]UPTD PEMALI HILIR'!$AE$384+'[5]UPTD PEMALI MALAHAYU'!$AM$420+'[5]UPTD PEMALI MALAHAYU'!$AU$420+'[5]UPTD PEMALI MALAHAYU'!$AY$420+'[5]UPTD PEMALI MALAHAYU'!$BC$420</f>
        <v>674</v>
      </c>
      <c r="G13" s="11">
        <f>'[3]UPTD PEMALI HILIR'!$B$409+'[3]UPTD PEMALI HILIR'!$AD$409+'[5]UPTD PEMALI MALAHAYU'!$AL$446+'[5]UPTD PEMALI MALAHAYU'!$AT$446+'[5]UPTD PEMALI MALAHAYU'!$AX$446+'[5]UPTD PEMALI MALAHAYU'!$BB$446</f>
        <v>9919</v>
      </c>
      <c r="H13" s="11">
        <f>'[3]UPTD PEMALI HILIR'!$C$409+'[3]UPTD PEMALI HILIR'!$AE$409+'[5]UPTD PEMALI MALAHAYU'!$AM$446+'[5]UPTD PEMALI MALAHAYU'!$AU$446+'[5]UPTD PEMALI MALAHAYU'!$AY$446+'[5]UPTD PEMALI MALAHAYU'!$BC$446</f>
        <v>424</v>
      </c>
      <c r="I13" s="12">
        <f>'[3]UPTD PEMALI HILIR'!$B$442+'[3]UPTD PEMALI HILIR'!$AD$442+'[5]UPTD PEMALI MALAHAYU'!$AL$488+'[5]UPTD PEMALI MALAHAYU'!$AT$488+'[5]UPTD PEMALI MALAHAYU'!$AX$488+'[5]UPTD PEMALI MALAHAYU'!$BB$488</f>
        <v>14285</v>
      </c>
      <c r="J13" s="12">
        <f>'[3]UPTD PEMALI HILIR'!$C$442+'[3]UPTD PEMALI HILIR'!$AE$442+'[5]UPTD PEMALI MALAHAYU'!$AM$488+'[5]UPTD PEMALI MALAHAYU'!$AU$488+'[5]UPTD PEMALI MALAHAYU'!$AY$488+'[5]UPTD PEMALI MALAHAYU'!$BC$488</f>
        <v>594</v>
      </c>
      <c r="K13" s="12">
        <f>'[3]UPTD PEMALI HILIR'!$B$467+'[3]UPTD PEMALI HILIR'!$AD$467+'[5]UPTD PEMALI MALAHAYU'!$AL$514+'[5]UPTD PEMALI MALAHAYU'!$AT$514+'[5]UPTD PEMALI MALAHAYU'!$AX$514+'[5]UPTD PEMALI MALAHAYU'!$BB$514</f>
        <v>15879</v>
      </c>
      <c r="L13" s="12">
        <f>'[3]UPTD PEMALI HILIR'!$C$467+'[3]UPTD PEMALI HILIR'!$AE$467+'[5]UPTD PEMALI MALAHAYU'!$AM$514+'[5]UPTD PEMALI MALAHAYU'!$AU$514+'[5]UPTD PEMALI MALAHAYU'!$AY$514+'[5]UPTD PEMALI MALAHAYU'!$BC$514</f>
        <v>767</v>
      </c>
      <c r="M13" s="12">
        <f>'[6]Pem. Malahayu'!$AL$23+'[6]Pem. Malahayu'!$AX$23+'[6]Pem. Malahayu'!$AT$23+'[6]Pem. Malahayu'!$BB$23+'[4]Pem. Hilir'!$AD$23</f>
        <v>13164</v>
      </c>
      <c r="N13" s="12">
        <f>'[4]Pem. Hilir'!$AE$23+'[6]Pem. Malahayu'!$AM$23+'[6]Pem. Malahayu'!$AU$23+'[6]Pem. Malahayu'!$AY$23+'[6]Pem. Malahayu'!$BC$23</f>
        <v>574</v>
      </c>
    </row>
    <row r="14" spans="1:14" x14ac:dyDescent="0.25">
      <c r="A14" s="9">
        <v>9</v>
      </c>
      <c r="B14" s="10" t="s">
        <v>16</v>
      </c>
      <c r="C14" s="11">
        <f>'[5]UPTD PEMALI MALAHAYU'!$AH$379+'[5]UPTD PEMALI MALAHAYU'!$AP$379</f>
        <v>4023</v>
      </c>
      <c r="D14" s="11">
        <f>'[5]UPTD PEMALI MALAHAYU'!$AI$379+'[5]UPTD PEMALI MALAHAYU'!$AQ$379</f>
        <v>225</v>
      </c>
      <c r="E14" s="11">
        <f>'[5]UPTD PEMALI MALAHAYU'!$AH$420+'[5]UPTD PEMALI MALAHAYU'!$AP$420</f>
        <v>6140</v>
      </c>
      <c r="F14" s="11">
        <f>'[5]UPTD PEMALI MALAHAYU'!$AI$420+'[5]UPTD PEMALI MALAHAYU'!$AQ$420</f>
        <v>306</v>
      </c>
      <c r="G14" s="11">
        <f>'[5]UPTD PEMALI MALAHAYU'!$AH$446+'[5]UPTD PEMALI MALAHAYU'!$AP$446</f>
        <v>4314</v>
      </c>
      <c r="H14" s="11">
        <f>'[5]UPTD PEMALI MALAHAYU'!$AI$446+'[5]UPTD PEMALI MALAHAYU'!$AQ$446</f>
        <v>265</v>
      </c>
      <c r="I14" s="12">
        <f>'[5]UPTD PEMALI MALAHAYU'!$AH$488+'[5]UPTD PEMALI MALAHAYU'!$AP$488</f>
        <v>5563</v>
      </c>
      <c r="J14" s="12">
        <f>'[5]UPTD PEMALI MALAHAYU'!$AI$488+'[5]UPTD PEMALI MALAHAYU'!$AQ$488</f>
        <v>272</v>
      </c>
      <c r="K14" s="12">
        <f>'[5]UPTD PEMALI MALAHAYU'!$AH$514+'[5]UPTD PEMALI MALAHAYU'!$AP$514</f>
        <v>6325</v>
      </c>
      <c r="L14" s="12">
        <f>'[5]UPTD PEMALI MALAHAYU'!$AI$514+'[5]UPTD PEMALI MALAHAYU'!$AQ$514</f>
        <v>372</v>
      </c>
      <c r="M14" s="12">
        <f>'[6]Pem. Malahayu'!$F$23+'[6]Pem. Malahayu'!$V$23+'[6]Pem. Malahayu'!$AH$23+'[6]Pem. Malahayu'!$AP$23</f>
        <v>9475</v>
      </c>
      <c r="N14" s="12">
        <f>'[6]Pem. Malahayu'!$G$23+'[6]Pem. Malahayu'!$W$23+'[6]Pem. Malahayu'!$AI$23+'[6]Pem. Malahayu'!$AQ$23</f>
        <v>512</v>
      </c>
    </row>
    <row r="15" spans="1:14" x14ac:dyDescent="0.25">
      <c r="A15" s="9">
        <v>10</v>
      </c>
      <c r="B15" s="10" t="s">
        <v>17</v>
      </c>
      <c r="C15" s="11">
        <f>'[5]UPTD PEMALI MALAHAYU'!$B$379+'[5]UPTD PEMALI MALAHAYU'!$F$379+'[5]UPTD PEMALI MALAHAYU'!$R$379+'[5]UPTD PEMALI MALAHAYU'!$N$379+'[5]UPTD PEMALI MALAHAYU'!$V$379</f>
        <v>7227</v>
      </c>
      <c r="D15" s="11">
        <f>'[5]UPTD PEMALI MALAHAYU'!$C$379+'[5]UPTD PEMALI MALAHAYU'!$G$379+'[5]UPTD PEMALI MALAHAYU'!$O$379+'[5]UPTD PEMALI MALAHAYU'!$S$379+'[5]UPTD PEMALI MALAHAYU'!$W$379</f>
        <v>452</v>
      </c>
      <c r="E15" s="11">
        <f>'[5]UPTD PEMALI MALAHAYU'!$B$420+'[5]UPTD PEMALI MALAHAYU'!$F$420+'[5]UPTD PEMALI MALAHAYU'!$N$420+'[5]UPTD PEMALI MALAHAYU'!$R$420+'[5]UPTD PEMALI MALAHAYU'!$V$420</f>
        <v>10287</v>
      </c>
      <c r="F15" s="11">
        <f>'[5]UPTD PEMALI MALAHAYU'!$C$420+'[5]UPTD PEMALI MALAHAYU'!$G$420+'[5]UPTD PEMALI MALAHAYU'!$O$420+'[5]UPTD PEMALI MALAHAYU'!$S$420+'[5]UPTD PEMALI MALAHAYU'!$W$420</f>
        <v>617</v>
      </c>
      <c r="G15" s="11">
        <f>'[5]UPTD PEMALI MALAHAYU'!$B$446+'[5]UPTD PEMALI MALAHAYU'!$F$446+'[5]UPTD PEMALI MALAHAYU'!$N$446+'[5]UPTD PEMALI MALAHAYU'!$R$446+'[5]UPTD PEMALI MALAHAYU'!$V$446</f>
        <v>9475</v>
      </c>
      <c r="H15" s="11">
        <f>'[5]UPTD PEMALI MALAHAYU'!$C$446+'[5]UPTD PEMALI MALAHAYU'!$G$446+'[5]UPTD PEMALI MALAHAYU'!$O$446+'[5]UPTD PEMALI MALAHAYU'!$S$446+'[5]UPTD PEMALI MALAHAYU'!$W$446</f>
        <v>508</v>
      </c>
      <c r="I15" s="12">
        <f>'[5]UPTD PEMALI MALAHAYU'!$B$488+'[5]UPTD PEMALI MALAHAYU'!$F$488+'[5]UPTD PEMALI MALAHAYU'!$N$488+'[5]UPTD PEMALI MALAHAYU'!$R$488+'[5]UPTD PEMALI MALAHAYU'!$V$488</f>
        <v>7428</v>
      </c>
      <c r="J15" s="12">
        <f>'[5]UPTD PEMALI MALAHAYU'!$C$488+'[5]UPTD PEMALI MALAHAYU'!$G$488+'[5]UPTD PEMALI MALAHAYU'!$O$488+'[5]UPTD PEMALI MALAHAYU'!$S$488+'[5]UPTD PEMALI MALAHAYU'!$W$488</f>
        <v>534</v>
      </c>
      <c r="K15" s="12">
        <f>'[5]UPTD PEMALI MALAHAYU'!$B$514+'[5]UPTD PEMALI MALAHAYU'!$F$514+'[5]UPTD PEMALI MALAHAYU'!$N$514+'[5]UPTD PEMALI MALAHAYU'!$R$514+'[5]UPTD PEMALI MALAHAYU'!$V$514</f>
        <v>12109</v>
      </c>
      <c r="L15" s="12">
        <f>'[5]UPTD PEMALI MALAHAYU'!$C$514+'[5]UPTD PEMALI MALAHAYU'!$G$514+'[5]UPTD PEMALI MALAHAYU'!$O$514+'[5]UPTD PEMALI MALAHAYU'!$S$514+'[5]UPTD PEMALI MALAHAYU'!$W$514</f>
        <v>695</v>
      </c>
      <c r="M15" s="12">
        <f>'[6]Pem. Malahayu'!$B$23+'[6]Pem. Malahayu'!$N$23+'[6]Pem. Malahayu'!$R$23</f>
        <v>6185</v>
      </c>
      <c r="N15" s="12">
        <f>'[6]Pem. Malahayu'!$C$23+'[6]Pem. Malahayu'!$O$23+'[6]Pem. Malahayu'!$S$23</f>
        <v>315</v>
      </c>
    </row>
    <row r="16" spans="1:14" x14ac:dyDescent="0.25">
      <c r="A16" s="9">
        <v>11</v>
      </c>
      <c r="B16" s="10" t="s">
        <v>18</v>
      </c>
      <c r="C16" s="11">
        <f>'[5]UPTD PEMALI MALAHAYU'!$J$379</f>
        <v>1037</v>
      </c>
      <c r="D16" s="11">
        <f>'[5]UPTD PEMALI MALAHAYU'!$K$379</f>
        <v>77</v>
      </c>
      <c r="E16" s="11">
        <f>'[5]UPTD PEMALI MALAHAYU'!$J$420</f>
        <v>1679</v>
      </c>
      <c r="F16" s="11">
        <f>'[5]UPTD PEMALI MALAHAYU'!$K$420</f>
        <v>119</v>
      </c>
      <c r="G16" s="11">
        <f>'[5]UPTD PEMALI MALAHAYU'!$J$446</f>
        <v>1409</v>
      </c>
      <c r="H16" s="11">
        <f>'[5]UPTD PEMALI MALAHAYU'!$K$446</f>
        <v>100</v>
      </c>
      <c r="I16" s="12">
        <f>'[5]UPTD PEMALI MALAHAYU'!$J$488</f>
        <v>1359</v>
      </c>
      <c r="J16" s="12">
        <f>'[5]UPTD PEMALI MALAHAYU'!$K$488</f>
        <v>100</v>
      </c>
      <c r="K16" s="12">
        <f>'[5]UPTD PEMALI MALAHAYU'!$J$514</f>
        <v>1950</v>
      </c>
      <c r="L16" s="12">
        <f>'[5]UPTD PEMALI MALAHAYU'!$K$514</f>
        <v>151</v>
      </c>
      <c r="M16" s="12">
        <f>'[6]Pem. Malahayu'!$J$23</f>
        <v>1747</v>
      </c>
      <c r="N16" s="12">
        <f>'[6]Pem. Malahayu'!$K$23</f>
        <v>135</v>
      </c>
    </row>
    <row r="17" spans="1:14" x14ac:dyDescent="0.25">
      <c r="A17" s="9">
        <v>12</v>
      </c>
      <c r="B17" s="10" t="s">
        <v>19</v>
      </c>
      <c r="C17" s="11">
        <f>'[5]UPTD PEMALI MALAHAYU'!$Z$379+'[5]UPTD PEMALI MALAHAYU'!$AD$379+'[5]UPTD PEMALI MALAHAYU'!$BF$379</f>
        <v>3303</v>
      </c>
      <c r="D17" s="11">
        <f>'[5]UPTD PEMALI MALAHAYU'!$AA$379+'[5]UPTD PEMALI MALAHAYU'!$AE$379+'[5]UPTD PEMALI MALAHAYU'!$BG$379</f>
        <v>180</v>
      </c>
      <c r="E17" s="11">
        <f>'[5]UPTD PEMALI MALAHAYU'!$Z$420+'[5]UPTD PEMALI MALAHAYU'!$AD$420+'[5]UPTD PEMALI MALAHAYU'!$BF$420</f>
        <v>8019</v>
      </c>
      <c r="F17" s="11">
        <f>'[5]UPTD PEMALI MALAHAYU'!$AA$420+'[5]UPTD PEMALI MALAHAYU'!$AE$420+'[5]UPTD PEMALI MALAHAYU'!$BG$420</f>
        <v>389</v>
      </c>
      <c r="G17" s="11">
        <f>'[5]UPTD PEMALI MALAHAYU'!$Z$446+'[5]UPTD PEMALI MALAHAYU'!$AD$446+'[5]UPTD PEMALI MALAHAYU'!$BF$446</f>
        <v>6485</v>
      </c>
      <c r="H17" s="11">
        <f>'[5]UPTD PEMALI MALAHAYU'!$AE$446+'[5]UPTD PEMALI MALAHAYU'!$AA$446+'[5]UPTD PEMALI MALAHAYU'!$BG$446</f>
        <v>316</v>
      </c>
      <c r="I17" s="12">
        <f>'[5]UPTD PEMALI MALAHAYU'!$Z$488+'[5]UPTD PEMALI MALAHAYU'!$AD$488+'[5]UPTD PEMALI MALAHAYU'!$BF$488</f>
        <v>5900</v>
      </c>
      <c r="J17" s="12">
        <f>'[5]UPTD PEMALI MALAHAYU'!$AA$488+'[5]UPTD PEMALI MALAHAYU'!$AE$488+'[5]UPTD PEMALI MALAHAYU'!$BG$488</f>
        <v>321</v>
      </c>
      <c r="K17" s="12">
        <f>'[5]UPTD PEMALI MALAHAYU'!$Z$514+'[5]UPTD PEMALI MALAHAYU'!$AD$514+'[5]UPTD PEMALI MALAHAYU'!$BF$514</f>
        <v>8238</v>
      </c>
      <c r="L17" s="12">
        <f>'[5]UPTD PEMALI MALAHAYU'!$AA$514+'[5]UPTD PEMALI MALAHAYU'!$AE$514+'[5]UPTD PEMALI MALAHAYU'!$BG$514</f>
        <v>474</v>
      </c>
      <c r="M17" s="12">
        <f>'[6]Pem. Malahayu'!$Z$23+'[6]Pem. Malahayu'!$AD$23+'[6]Pem. Malahayu'!$BF$23</f>
        <v>8529</v>
      </c>
      <c r="N17" s="12">
        <f>'[6]Pem. Malahayu'!$BG$23+'[6]Pem. Malahayu'!$AA$23+'[6]Pem. Malahayu'!$AE$23</f>
        <v>385</v>
      </c>
    </row>
    <row r="18" spans="1:14" x14ac:dyDescent="0.25">
      <c r="A18" s="9">
        <v>13</v>
      </c>
      <c r="B18" s="10" t="s">
        <v>20</v>
      </c>
      <c r="C18" s="11">
        <f>'[3]UPTD PEMALI HILIR'!$F$354+'[3]UPTD PEMALI HILIR'!$N$354</f>
        <v>2875</v>
      </c>
      <c r="D18" s="11">
        <f>'[3]UPTD PEMALI HILIR'!$G$354+'[3]UPTD PEMALI HILIR'!$O$354</f>
        <v>249</v>
      </c>
      <c r="E18" s="11">
        <f>'[3]UPTD PEMALI HILIR'!$F$384+'[3]UPTD PEMALI HILIR'!$N$384</f>
        <v>4314</v>
      </c>
      <c r="F18" s="11">
        <f>'[3]UPTD PEMALI HILIR'!$G$384+'[3]UPTD PEMALI HILIR'!$O$384</f>
        <v>194</v>
      </c>
      <c r="G18" s="11">
        <f>'[3]UPTD PEMALI HILIR'!$F$409+'[3]UPTD PEMALI HILIR'!$N$409</f>
        <v>2937</v>
      </c>
      <c r="H18" s="11">
        <f>'[3]UPTD PEMALI HILIR'!$G$409+'[3]UPTD PEMALI HILIR'!$O$409</f>
        <v>155</v>
      </c>
      <c r="I18" s="12">
        <f>'[3]UPTD PEMALI HILIR'!$F$442+'[3]UPTD PEMALI HILIR'!$N$442</f>
        <v>2498</v>
      </c>
      <c r="J18" s="12">
        <f>'[3]UPTD PEMALI HILIR'!$G$442+'[3]UPTD PEMALI HILIR'!$O$442</f>
        <v>173</v>
      </c>
      <c r="K18" s="12">
        <f>'[3]UPTD PEMALI HILIR'!$F$467+'[3]UPTD PEMALI HILIR'!$N$467</f>
        <v>3269</v>
      </c>
      <c r="L18" s="12">
        <f>'[3]UPTD PEMALI HILIR'!$G$467+'[3]UPTD PEMALI HILIR'!$O$467</f>
        <v>217</v>
      </c>
      <c r="M18" s="12">
        <v>5635</v>
      </c>
      <c r="N18" s="12">
        <v>282</v>
      </c>
    </row>
    <row r="19" spans="1:14" x14ac:dyDescent="0.25">
      <c r="A19" s="9">
        <v>14</v>
      </c>
      <c r="B19" s="10" t="s">
        <v>21</v>
      </c>
      <c r="C19" s="11">
        <f>'[3]UPTD PEMALI HILIR'!$J$354+'[3]UPTD PEMALI HILIR'!$Z$354+'[3]UPTD PEMALI HILIR'!$AP$354</f>
        <v>4849</v>
      </c>
      <c r="D19" s="11">
        <f>'[3]UPTD PEMALI HILIR'!$K$354+'[3]UPTD PEMALI HILIR'!$AA$354+'[3]UPTD PEMALI HILIR'!$AQ$354</f>
        <v>255</v>
      </c>
      <c r="E19" s="11">
        <f>'[3]UPTD PEMALI HILIR'!$J$384+'[3]UPTD PEMALI HILIR'!$Z$384+'[3]UPTD PEMALI HILIR'!$AP$384</f>
        <v>5572</v>
      </c>
      <c r="F19" s="11">
        <f>'[3]UPTD PEMALI HILIR'!$K$384+'[3]UPTD PEMALI HILIR'!$AA$384+'[3]UPTD PEMALI HILIR'!$AQ$384</f>
        <v>308</v>
      </c>
      <c r="G19" s="11">
        <f>'[3]UPTD PEMALI HILIR'!$J$409+'[3]UPTD PEMALI HILIR'!$Z$409+'[3]UPTD PEMALI HILIR'!$AP$409</f>
        <v>4587</v>
      </c>
      <c r="H19" s="11">
        <f>'[3]UPTD PEMALI HILIR'!$K$409+'[3]UPTD PEMALI HILIR'!$AA$409+'[3]UPTD PEMALI HILIR'!$AQ$409</f>
        <v>277</v>
      </c>
      <c r="I19" s="12">
        <f>'[3]UPTD PEMALI HILIR'!$J$442+'[3]UPTD PEMALI HILIR'!$Z$442+'[3]UPTD PEMALI HILIR'!$AP$442</f>
        <v>4784</v>
      </c>
      <c r="J19" s="12">
        <f>'[3]UPTD PEMALI HILIR'!$K$442+'[3]UPTD PEMALI HILIR'!$AA$442+'[3]UPTD PEMALI HILIR'!$AQ$442</f>
        <v>243</v>
      </c>
      <c r="K19" s="12">
        <f>'[3]UPTD PEMALI HILIR'!$J$467+'[3]UPTD PEMALI HILIR'!$Z$467+'[3]UPTD PEMALI HILIR'!$AP$467</f>
        <v>6447</v>
      </c>
      <c r="L19" s="12">
        <f>'[3]UPTD PEMALI HILIR'!$K$467+'[3]UPTD PEMALI HILIR'!$AA$467+'[3]UPTD PEMALI HILIR'!$AQ$467</f>
        <v>392</v>
      </c>
      <c r="M19" s="12">
        <f>'[4]Pem. Hilir'!$J$23+'[4]Pem. Hilir'!$Z$23+'[4]Pem. Hilir'!$AP$23</f>
        <v>6069</v>
      </c>
      <c r="N19" s="12">
        <f>'[4]Pem. Hilir'!$AQ$23+'[4]Pem. Hilir'!$AA$23+'[4]Pem. Hilir'!$K$23</f>
        <v>295</v>
      </c>
    </row>
    <row r="20" spans="1:14" x14ac:dyDescent="0.25">
      <c r="A20" s="9">
        <v>15</v>
      </c>
      <c r="B20" s="10" t="s">
        <v>22</v>
      </c>
      <c r="C20" s="11">
        <f>'[3]UPTD PEMALI HILIR'!$V$354+'[3]UPTD PEMALI HILIR'!$AT$354</f>
        <v>4266</v>
      </c>
      <c r="D20" s="11">
        <f>'[3]UPTD PEMALI HILIR'!$W$354+'[3]UPTD PEMALI HILIR'!$AU$354</f>
        <v>267</v>
      </c>
      <c r="E20" s="11">
        <f>'[3]UPTD PEMALI HILIR'!$V$384+'[3]UPTD PEMALI HILIR'!$AT$384</f>
        <v>5119</v>
      </c>
      <c r="F20" s="11">
        <f>'[3]UPTD PEMALI HILIR'!$W$384+'[3]UPTD PEMALI HILIR'!$AU$384</f>
        <v>318</v>
      </c>
      <c r="G20" s="11">
        <f>'[3]UPTD PEMALI HILIR'!$V$409+'[3]UPTD PEMALI HILIR'!$AT$409</f>
        <v>3890</v>
      </c>
      <c r="H20" s="11">
        <f>'[3]UPTD PEMALI HILIR'!$W$409+'[3]UPTD PEMALI HILIR'!$AU$409</f>
        <v>312</v>
      </c>
      <c r="I20" s="12">
        <f>'[3]UPTD PEMALI HILIR'!$V$442+'[3]UPTD PEMALI HILIR'!$AT$442</f>
        <v>4809</v>
      </c>
      <c r="J20" s="12">
        <f>'[3]UPTD PEMALI HILIR'!$W$442+'[3]UPTD PEMALI HILIR'!$AU$442</f>
        <v>301</v>
      </c>
      <c r="K20" s="12">
        <f>'[3]UPTD PEMALI HILIR'!$V$467+'[3]UPTD PEMALI HILIR'!$AT$467</f>
        <v>5637</v>
      </c>
      <c r="L20" s="12">
        <f>'[3]UPTD PEMALI HILIR'!$W$467+'[3]UPTD PEMALI HILIR'!$AU$467</f>
        <v>457</v>
      </c>
      <c r="M20" s="12">
        <f>'[4]Pem. Hilir'!$AT$23+'[4]Pem. Hilir'!$V$23</f>
        <v>5306</v>
      </c>
      <c r="N20" s="12">
        <f>'[4]Pem. Hilir'!$W$23+'[4]Pem. Hilir'!$AU$23</f>
        <v>317</v>
      </c>
    </row>
    <row r="21" spans="1:14" x14ac:dyDescent="0.25">
      <c r="A21" s="9">
        <v>16</v>
      </c>
      <c r="B21" s="10" t="s">
        <v>23</v>
      </c>
      <c r="C21" s="11">
        <f>'[3]UPTD PEMALI HILIR'!$BB$354</f>
        <v>1851</v>
      </c>
      <c r="D21" s="11">
        <f>'[3]UPTD PEMALI HILIR'!$BC$354</f>
        <v>98</v>
      </c>
      <c r="E21" s="11">
        <f>'[3]UPTD PEMALI HILIR'!$BB$384</f>
        <v>1716</v>
      </c>
      <c r="F21" s="11">
        <f>'[3]UPTD PEMALI HILIR'!$BC$384</f>
        <v>127</v>
      </c>
      <c r="G21" s="11">
        <f>'[3]UPTD PEMALI HILIR'!$BB$409</f>
        <v>1700</v>
      </c>
      <c r="H21" s="11">
        <f>'[3]UPTD PEMALI HILIR'!$BC$409</f>
        <v>114</v>
      </c>
      <c r="I21" s="12">
        <f>'[3]UPTD PEMALI HILIR'!$BB$442</f>
        <v>2330</v>
      </c>
      <c r="J21" s="12">
        <f>'[3]UPTD PEMALI HILIR'!$BC$442</f>
        <v>109</v>
      </c>
      <c r="K21" s="12">
        <f>'[3]UPTD PEMALI HILIR'!$BB$467</f>
        <v>2357</v>
      </c>
      <c r="L21" s="12">
        <f>'[3]UPTD PEMALI HILIR'!$BC$467</f>
        <v>169</v>
      </c>
      <c r="M21" s="12">
        <f>'[4]Pem. Hilir'!$BB$23</f>
        <v>2936</v>
      </c>
      <c r="N21" s="12">
        <f>'[4]Pem. Hilir'!$BC$23</f>
        <v>144</v>
      </c>
    </row>
    <row r="22" spans="1:14" x14ac:dyDescent="0.25">
      <c r="A22" s="9">
        <v>17</v>
      </c>
      <c r="B22" s="10" t="s">
        <v>24</v>
      </c>
      <c r="C22" s="11">
        <f>'[3]UPTD PEMALI HILIR'!$AL$354</f>
        <v>1437</v>
      </c>
      <c r="D22" s="11">
        <f>'[3]UPTD PEMALI HILIR'!$AM$354</f>
        <v>116</v>
      </c>
      <c r="E22" s="11">
        <f>'[3]UPTD PEMALI HILIR'!$AL$384</f>
        <v>1713</v>
      </c>
      <c r="F22" s="11">
        <f>'[3]UPTD PEMALI HILIR'!$AM$384</f>
        <v>135</v>
      </c>
      <c r="G22" s="11">
        <f>'[3]UPTD PEMALI HILIR'!$AL$409</f>
        <v>1670</v>
      </c>
      <c r="H22" s="11">
        <f>'[3]UPTD PEMALI HILIR'!$AM$409</f>
        <v>130</v>
      </c>
      <c r="I22" s="12">
        <f>'[3]UPTD PEMALI HILIR'!$AL$442</f>
        <v>1539</v>
      </c>
      <c r="J22" s="12">
        <f>'[3]UPTD PEMALI HILIR'!$AM$442</f>
        <v>99</v>
      </c>
      <c r="K22" s="12">
        <f>'[3]UPTD PEMALI HILIR'!$AL$467</f>
        <v>2480</v>
      </c>
      <c r="L22" s="12">
        <f>'[3]UPTD PEMALI HILIR'!$AM$467</f>
        <v>145</v>
      </c>
      <c r="M22" s="12">
        <f>'[4]Pem. Hilir'!$AL$23</f>
        <v>2344</v>
      </c>
      <c r="N22" s="12">
        <f>'[4]Pem. Hilir'!$AM$23</f>
        <v>112</v>
      </c>
    </row>
    <row r="23" spans="1:14" x14ac:dyDescent="0.25">
      <c r="A23" s="5" t="s">
        <v>25</v>
      </c>
      <c r="B23" s="5"/>
      <c r="C23" s="13">
        <f>SUM(C6:C22)</f>
        <v>60705</v>
      </c>
      <c r="D23" s="13">
        <f t="shared" ref="D23:N23" si="0">SUM(D6:D22)</f>
        <v>3244</v>
      </c>
      <c r="E23" s="13">
        <f t="shared" si="0"/>
        <v>81873</v>
      </c>
      <c r="F23" s="13">
        <f t="shared" si="0"/>
        <v>4241</v>
      </c>
      <c r="G23" s="13">
        <f t="shared" si="0"/>
        <v>62980</v>
      </c>
      <c r="H23" s="13">
        <f t="shared" si="0"/>
        <v>3521</v>
      </c>
      <c r="I23" s="14">
        <f t="shared" si="0"/>
        <v>68861</v>
      </c>
      <c r="J23" s="14">
        <f t="shared" si="0"/>
        <v>3619</v>
      </c>
      <c r="K23" s="14">
        <f t="shared" si="0"/>
        <v>91823</v>
      </c>
      <c r="L23" s="14">
        <f t="shared" si="0"/>
        <v>5256</v>
      </c>
      <c r="M23" s="14">
        <f t="shared" si="0"/>
        <v>82312</v>
      </c>
      <c r="N23" s="14">
        <f t="shared" si="0"/>
        <v>4155</v>
      </c>
    </row>
    <row r="24" spans="1:14" x14ac:dyDescent="0.25">
      <c r="A24" s="19"/>
      <c r="B24" s="19"/>
      <c r="C24" s="20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</row>
    <row r="25" spans="1:14" x14ac:dyDescent="0.25">
      <c r="A25" s="22" t="s">
        <v>33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14" x14ac:dyDescent="0.25">
      <c r="A26" s="19"/>
      <c r="B26" s="19"/>
      <c r="C26" s="20"/>
      <c r="D26" s="20"/>
      <c r="E26" s="20"/>
      <c r="F26" s="20"/>
      <c r="G26" s="20"/>
      <c r="H26" s="20"/>
      <c r="I26" s="21"/>
      <c r="J26" s="21"/>
      <c r="K26" s="21"/>
      <c r="L26" s="21"/>
      <c r="M26" s="21"/>
      <c r="N26" s="21"/>
    </row>
    <row r="28" spans="1:14" x14ac:dyDescent="0.25">
      <c r="J28" s="15" t="s">
        <v>26</v>
      </c>
      <c r="K28" s="16"/>
      <c r="L28" s="16"/>
      <c r="M28" s="16"/>
      <c r="N28" s="16"/>
    </row>
    <row r="29" spans="1:14" x14ac:dyDescent="0.25">
      <c r="J29" s="15" t="s">
        <v>27</v>
      </c>
      <c r="K29" s="16"/>
      <c r="L29" s="16"/>
      <c r="M29" s="16"/>
      <c r="N29" s="16"/>
    </row>
    <row r="30" spans="1:14" x14ac:dyDescent="0.25">
      <c r="J30" s="15" t="s">
        <v>28</v>
      </c>
      <c r="K30" s="16"/>
      <c r="L30" s="16"/>
      <c r="M30" s="16"/>
      <c r="N30" s="16"/>
    </row>
    <row r="31" spans="1:14" x14ac:dyDescent="0.25">
      <c r="J31" s="15" t="s">
        <v>29</v>
      </c>
      <c r="K31" s="16"/>
      <c r="L31" s="16"/>
      <c r="M31" s="16"/>
      <c r="N31" s="16"/>
    </row>
    <row r="32" spans="1:14" x14ac:dyDescent="0.25">
      <c r="J32" s="17"/>
      <c r="K32" s="16"/>
      <c r="L32" s="16"/>
      <c r="M32" s="16"/>
      <c r="N32" s="16"/>
    </row>
    <row r="33" spans="10:14" x14ac:dyDescent="0.25">
      <c r="J33" s="17"/>
      <c r="K33" s="16"/>
      <c r="L33" s="16"/>
      <c r="M33" s="16"/>
      <c r="N33" s="16"/>
    </row>
    <row r="34" spans="10:14" x14ac:dyDescent="0.25">
      <c r="J34" s="17"/>
      <c r="K34" s="16"/>
      <c r="L34" s="16"/>
      <c r="M34" s="16"/>
      <c r="N34" s="16"/>
    </row>
    <row r="35" spans="10:14" x14ac:dyDescent="0.25">
      <c r="J35" s="18" t="s">
        <v>30</v>
      </c>
      <c r="K35" s="16"/>
      <c r="L35" s="16"/>
      <c r="M35" s="16"/>
      <c r="N35" s="16"/>
    </row>
    <row r="36" spans="10:14" x14ac:dyDescent="0.25">
      <c r="J36" s="15" t="s">
        <v>31</v>
      </c>
      <c r="K36" s="16"/>
      <c r="L36" s="16"/>
      <c r="M36" s="16"/>
      <c r="N36" s="16"/>
    </row>
    <row r="37" spans="10:14" x14ac:dyDescent="0.25">
      <c r="J37" s="15" t="s">
        <v>32</v>
      </c>
      <c r="K37" s="16"/>
      <c r="L37" s="16"/>
      <c r="M37" s="16"/>
      <c r="N37" s="16"/>
    </row>
  </sheetData>
  <mergeCells count="13">
    <mergeCell ref="M4:N4"/>
    <mergeCell ref="A23:B23"/>
    <mergeCell ref="A25:N25"/>
    <mergeCell ref="A1:N1"/>
    <mergeCell ref="A2:N2"/>
    <mergeCell ref="A3:N3"/>
    <mergeCell ref="A4:A5"/>
    <mergeCell ref="B4:B5"/>
    <mergeCell ref="C4:D4"/>
    <mergeCell ref="E4:F4"/>
    <mergeCell ref="G4:H4"/>
    <mergeCell ref="I4:J4"/>
    <mergeCell ref="K4:L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2018-12-03T01:41:44Z</dcterms:created>
  <dcterms:modified xsi:type="dcterms:W3CDTF">2018-12-03T01:44:56Z</dcterms:modified>
</cp:coreProperties>
</file>