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Sheet1!$A$1:$J$94</definedName>
  </definedNames>
  <calcPr fullCalcOnLoad="1"/>
</workbook>
</file>

<file path=xl/calcChain.xml><?xml version="1.0" encoding="utf-8"?>
<calcChain xmlns="http://schemas.openxmlformats.org/spreadsheetml/2006/main">
  <c r="H86" i="1" l="1"/>
</calcChain>
</file>

<file path=xl/sharedStrings.xml><?xml version="1.0" encoding="utf-8"?>
<sst xmlns="http://schemas.openxmlformats.org/spreadsheetml/2006/main" count="173" uniqueCount="110">
  <si>
    <t>Tabel</t>
  </si>
  <si>
    <t xml:space="preserve">Banyaknya Kelompok Industri Kecil Formal Cabang Industri Kimia, Agro, </t>
  </si>
  <si>
    <t>dan Hasil Hutan  di Kabupaten Brebes Tahun 2020</t>
  </si>
  <si>
    <t>No</t>
  </si>
  <si>
    <t>Komoditi</t>
  </si>
  <si>
    <t>Jumlah Unit Usaha</t>
  </si>
  <si>
    <t>Jumlah Tenaga Kerja</t>
  </si>
  <si>
    <t>Bahan Baku/Penolong (Rp.000)</t>
  </si>
  <si>
    <t>Produksi</t>
  </si>
  <si>
    <t xml:space="preserve">Satuan </t>
  </si>
  <si>
    <t>Banyaknya</t>
  </si>
  <si>
    <t>Nilai (Rp.000)</t>
  </si>
  <si>
    <t>(1)</t>
  </si>
  <si>
    <t>(2)</t>
  </si>
  <si>
    <t>(3)</t>
  </si>
  <si>
    <t>(4)</t>
  </si>
  <si>
    <t>(5)</t>
  </si>
  <si>
    <t>(6)</t>
  </si>
  <si>
    <t>(7)</t>
  </si>
  <si>
    <t>(8)</t>
  </si>
  <si>
    <t>Baso daging sapi</t>
  </si>
  <si>
    <t>ton</t>
  </si>
  <si>
    <t>Jasa penggilingan daging</t>
  </si>
  <si>
    <t>Ikan Asin</t>
  </si>
  <si>
    <t>Pindang bandeng</t>
  </si>
  <si>
    <t>Daging rajungan baku</t>
  </si>
  <si>
    <t>Pembersihan kacang2an</t>
  </si>
  <si>
    <t>Tepung Tapioka</t>
  </si>
  <si>
    <t>Tepung Beras (jasa)</t>
  </si>
  <si>
    <t>Roti / Kue Kering</t>
  </si>
  <si>
    <t>kg</t>
  </si>
  <si>
    <t>Kue basah</t>
  </si>
  <si>
    <t>Soun</t>
  </si>
  <si>
    <t>Mie Basah</t>
  </si>
  <si>
    <t>Teh</t>
  </si>
  <si>
    <t>Kecap</t>
  </si>
  <si>
    <t>ltr</t>
  </si>
  <si>
    <t>Tempe</t>
  </si>
  <si>
    <t>Tahu</t>
  </si>
  <si>
    <t>Kerupuk aci</t>
  </si>
  <si>
    <t>Kerupuk udang</t>
  </si>
  <si>
    <t>Kerupuk rambak ikan</t>
  </si>
  <si>
    <t>bks</t>
  </si>
  <si>
    <t>Harum Manis</t>
  </si>
  <si>
    <t>Es Krim</t>
  </si>
  <si>
    <t xml:space="preserve">Bawang Goreng </t>
  </si>
  <si>
    <t>Garam meja</t>
  </si>
  <si>
    <t>Terasi</t>
  </si>
  <si>
    <t>Sale pisang</t>
  </si>
  <si>
    <t>Telur asin</t>
  </si>
  <si>
    <t>btr</t>
  </si>
  <si>
    <t>Minuman ringan / limun</t>
  </si>
  <si>
    <t>Air Minum Dalam Kemasan/AMDK</t>
  </si>
  <si>
    <t>Rokok Kretek, Tembakau</t>
  </si>
  <si>
    <t>Sambal saos tomat</t>
  </si>
  <si>
    <t>Pakan ikan</t>
  </si>
  <si>
    <t>Gula batu</t>
  </si>
  <si>
    <t>Depot isi ulang air minum</t>
  </si>
  <si>
    <t>m3</t>
  </si>
  <si>
    <t>Pengemasan snack</t>
  </si>
  <si>
    <t>Makanan Olahan (Catering)</t>
  </si>
  <si>
    <t>dus</t>
  </si>
  <si>
    <t>Pembotolan madu</t>
  </si>
  <si>
    <t>btl</t>
  </si>
  <si>
    <t>Balok kayu dan glugu</t>
  </si>
  <si>
    <t>Moulding dan bhn bangunan</t>
  </si>
  <si>
    <t>Mebeler / Furniture</t>
  </si>
  <si>
    <t>set</t>
  </si>
  <si>
    <t>Kapal  Perahu Nelayan</t>
  </si>
  <si>
    <t>bh</t>
  </si>
  <si>
    <t>Rebana</t>
  </si>
  <si>
    <t>Sanggul</t>
  </si>
  <si>
    <t>Keramik hias</t>
  </si>
  <si>
    <t>Minyak nilam</t>
  </si>
  <si>
    <t>Detergen</t>
  </si>
  <si>
    <t>Percetakan / Fotocopy</t>
  </si>
  <si>
    <t>rim</t>
  </si>
  <si>
    <t>Lem tembok</t>
  </si>
  <si>
    <t>Genteng</t>
  </si>
  <si>
    <t>Barang semen</t>
  </si>
  <si>
    <t>Ikan Gepuk</t>
  </si>
  <si>
    <t>kw</t>
  </si>
  <si>
    <t>Bubuk Susu Kedele</t>
  </si>
  <si>
    <t>Sabun Mandi</t>
  </si>
  <si>
    <t>Batu Split</t>
  </si>
  <si>
    <t>Karet Perpak, bantalan</t>
  </si>
  <si>
    <t>Briket Batubara</t>
  </si>
  <si>
    <t>Pupuk Perekat Pestisida</t>
  </si>
  <si>
    <t>Keranjang Kerang</t>
  </si>
  <si>
    <t>Olahan Rumput Laut</t>
  </si>
  <si>
    <t>Pupuk Cair Organik</t>
  </si>
  <si>
    <t>Es Batu / Balok</t>
  </si>
  <si>
    <t>Botol Plastik</t>
  </si>
  <si>
    <t>Susu Kedelai</t>
  </si>
  <si>
    <t xml:space="preserve">Batu Bata </t>
  </si>
  <si>
    <t>Jasa Penjahitan</t>
  </si>
  <si>
    <t>Jasa Penggilingan Padi</t>
  </si>
  <si>
    <t>Bandeng Presto</t>
  </si>
  <si>
    <t>Ikan Panggang</t>
  </si>
  <si>
    <t>Keripik singkong</t>
  </si>
  <si>
    <t>Alat Musik</t>
  </si>
  <si>
    <t>Kacang Goreng</t>
  </si>
  <si>
    <t>Sapu Tepes</t>
  </si>
  <si>
    <t>Tali Temali</t>
  </si>
  <si>
    <t>Garam Dapur</t>
  </si>
  <si>
    <t>Garam Krosok</t>
  </si>
  <si>
    <t>Olahan Ikan</t>
  </si>
  <si>
    <t>Kerupuk Ikan</t>
  </si>
  <si>
    <t xml:space="preserve"> Jumlah 2020</t>
  </si>
  <si>
    <t>Sumber : Dinas Perindustrian dan Tenaga Kerja Kab.Brebes</t>
  </si>
</sst>
</file>

<file path=xl/styles.xml><?xml version="1.0" encoding="utf-8"?>
<styleSheet xmlns="http://schemas.openxmlformats.org/spreadsheetml/2006/main">
  <numFmts count="4">
    <numFmt numFmtId="177" formatCode="_-* #,##0_-;\-* #,##0_-;_-* &quot;-&quot;_-;_-@_-"/>
    <numFmt numFmtId="178" formatCode="_(* #,##0_);_(* \(#,##0\);_(* &quot;-&quot;??_);_(@_)"/>
    <numFmt numFmtId="179" formatCode="_(* #,##0.00_);_(* \(#,##0.00\);_(* &quot;-&quot;??_);_(@_)"/>
    <numFmt numFmtId="180" formatCode="_-* #,##0.00_-;\-* #,##0.00_-;_-* &quot;-&quot;_-;_-@_-"/>
  </numFmts>
  <fonts count="12">
    <font>
      <sz val="10"/>
      <color theme="1"/>
      <name val="Arial"/>
      <family val="2"/>
    </font>
    <font>
      <sz val="11"/>
      <name val="Calibri"/>
      <family val="2"/>
      <charset val="1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sz val="11"/>
      <name val="Microsoft Sans Serif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3">
    <xf numFmtId="0" fontId="0" fillId="0" borderId="0" xfId="0"/>
    <xf numFmtId="0" fontId="11" fillId="0" borderId="0" xfId="0"/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178" fontId="9" fillId="2" borderId="2" xfId="18" applyNumberFormat="1" applyFont="1" applyFill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177" fontId="9" fillId="2" borderId="2" xfId="19" applyFont="1" applyFill="1" applyBorder="1" applyAlignment="1">
      <alignment horizontal="right" vertical="center"/>
    </xf>
    <xf numFmtId="179" fontId="9" fillId="2" borderId="2" xfId="18" applyFont="1" applyFill="1" applyBorder="1" applyAlignment="1">
      <alignment horizontal="right" vertical="center"/>
    </xf>
    <xf numFmtId="179" fontId="9" fillId="2" borderId="2" xfId="18" applyNumberFormat="1" applyFont="1" applyFill="1" applyBorder="1" applyAlignment="1">
      <alignment horizontal="right" vertical="center"/>
    </xf>
    <xf numFmtId="180" fontId="9" fillId="2" borderId="2" xfId="19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/>
    </xf>
    <xf numFmtId="178" fontId="9" fillId="2" borderId="2" xfId="18" applyNumberFormat="1" applyFont="1" applyFill="1" applyBorder="1" applyAlignment="1">
      <alignment vertical="center"/>
    </xf>
    <xf numFmtId="177" fontId="9" fillId="2" borderId="2" xfId="19" applyFont="1" applyFill="1" applyBorder="1" applyAlignment="1">
      <alignment vertical="center"/>
    </xf>
    <xf numFmtId="0" fontId="9" fillId="2" borderId="2" xfId="0" applyFont="1" applyFill="1" applyBorder="1" applyAlignment="1">
      <alignment horizontal="right"/>
    </xf>
    <xf numFmtId="178" fontId="9" fillId="2" borderId="2" xfId="18" applyNumberFormat="1" applyFont="1" applyFill="1" applyBorder="1"/>
    <xf numFmtId="177" fontId="9" fillId="2" borderId="2" xfId="19" applyFont="1" applyFill="1" applyBorder="1"/>
    <xf numFmtId="0" fontId="9" fillId="0" borderId="2" xfId="0" applyFont="1" applyFill="1" applyBorder="1" applyAlignment="1">
      <alignment horizontal="center"/>
    </xf>
    <xf numFmtId="179" fontId="9" fillId="2" borderId="2" xfId="18" applyFont="1" applyFill="1" applyBorder="1" applyAlignment="1">
      <alignment horizontal="right"/>
    </xf>
    <xf numFmtId="178" fontId="9" fillId="2" borderId="2" xfId="18" applyNumberFormat="1" applyFont="1" applyFill="1" applyBorder="1" applyAlignment="1">
      <alignment horizontal="right"/>
    </xf>
    <xf numFmtId="179" fontId="9" fillId="2" borderId="2" xfId="18" applyFont="1" applyFill="1" applyBorder="1"/>
    <xf numFmtId="177" fontId="9" fillId="2" borderId="2" xfId="19" applyNumberFormat="1" applyFont="1" applyFill="1" applyBorder="1"/>
    <xf numFmtId="0" fontId="9" fillId="2" borderId="5" xfId="0" applyFont="1" applyFill="1" applyBorder="1" applyAlignment="1">
      <alignment vertical="center"/>
    </xf>
    <xf numFmtId="177" fontId="9" fillId="2" borderId="2" xfId="18" applyNumberFormat="1" applyFont="1" applyFill="1" applyBorder="1"/>
    <xf numFmtId="179" fontId="9" fillId="2" borderId="2" xfId="18" applyNumberFormat="1" applyFont="1" applyFill="1" applyBorder="1"/>
    <xf numFmtId="0" fontId="9" fillId="2" borderId="6" xfId="0" applyFont="1" applyFill="1" applyBorder="1" applyAlignment="1">
      <alignment horizontal="center" vertical="center"/>
    </xf>
    <xf numFmtId="179" fontId="1" fillId="2" borderId="0" xfId="18" applyFont="1" applyFill="1"/>
    <xf numFmtId="0" fontId="8" fillId="2" borderId="0" xfId="0" applyFont="1" applyFill="1"/>
    <xf numFmtId="0" fontId="7" fillId="0" borderId="6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6" fillId="0" borderId="2" xfId="19" applyNumberFormat="1" applyFont="1" applyFill="1" applyBorder="1" applyAlignment="1">
      <alignment horizontal="right"/>
    </xf>
    <xf numFmtId="0" fontId="6" fillId="2" borderId="2" xfId="19" applyNumberFormat="1" applyFont="1" applyFill="1" applyBorder="1" applyAlignment="1">
      <alignment horizontal="right"/>
    </xf>
    <xf numFmtId="178" fontId="6" fillId="2" borderId="2" xfId="19" applyNumberFormat="1" applyFont="1" applyFill="1" applyBorder="1" applyAlignment="1">
      <alignment horizontal="right"/>
    </xf>
    <xf numFmtId="4" fontId="6" fillId="2" borderId="2" xfId="19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77" fontId="4" fillId="0" borderId="2" xfId="19" applyFont="1" applyFill="1" applyBorder="1" applyAlignment="1">
      <alignment vertical="center"/>
    </xf>
    <xf numFmtId="177" fontId="4" fillId="2" borderId="2" xfId="19" applyFont="1" applyFill="1" applyBorder="1" applyAlignment="1">
      <alignment horizontal="right"/>
    </xf>
    <xf numFmtId="177" fontId="1" fillId="2" borderId="0" xfId="0" applyNumberFormat="1" applyFont="1" applyFill="1"/>
    <xf numFmtId="0" fontId="4" fillId="0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178" fontId="4" fillId="2" borderId="2" xfId="18" applyNumberFormat="1" applyFont="1" applyFill="1" applyBorder="1"/>
    <xf numFmtId="0" fontId="4" fillId="2" borderId="2" xfId="0" applyFont="1" applyFill="1" applyBorder="1"/>
    <xf numFmtId="177" fontId="4" fillId="2" borderId="2" xfId="19" applyFont="1" applyFill="1" applyBorder="1"/>
    <xf numFmtId="0" fontId="4" fillId="0" borderId="2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2" borderId="2" xfId="0" applyFont="1" applyFill="1" applyBorder="1"/>
    <xf numFmtId="177" fontId="1" fillId="2" borderId="2" xfId="19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282199-3ec6-4449-959e-2b757f09a430}">
  <dimension ref="A1:R93"/>
  <sheetViews>
    <sheetView view="pageBreakPreview" zoomScale="70" zoomScaleNormal="100" zoomScaleSheetLayoutView="70" workbookViewId="0" topLeftCell="A1">
      <pane xSplit="2" ySplit="8" topLeftCell="C72" activePane="bottomRight" state="frozen"/>
      <selection pane="topLeft" activeCell="A1" sqref="A1"/>
      <selection pane="bottomLeft" activeCell="A9" sqref="A9"/>
      <selection pane="topRight" activeCell="C1" sqref="C1"/>
      <selection pane="bottomRight" activeCell="B12" sqref="B12:H13"/>
    </sheetView>
  </sheetViews>
  <sheetFormatPr defaultRowHeight="15" customHeight="1"/>
  <cols>
    <col min="1" max="1" width="9.142857142857142" style="62"/>
    <col min="2" max="2" width="27.285714285714285" style="62" customWidth="1"/>
    <col min="3" max="3" width="22.428571428571427" style="62" customWidth="1"/>
    <col min="4" max="4" width="15.857142857142858" style="62" customWidth="1"/>
    <col min="5" max="5" width="24.714285714285715" style="62" customWidth="1"/>
    <col min="6" max="6" width="9.142857142857142" style="62"/>
    <col min="7" max="7" width="18.571428571428573" style="62" customWidth="1"/>
    <col min="8" max="8" width="25.428571428571427" style="62" customWidth="1"/>
    <col min="9" max="10" width="9.142857142857142" style="62"/>
    <col min="11" max="11" width="18.714285714285715" style="62" bestFit="1" customWidth="1"/>
    <col min="12" max="13" width="9.142857142857142" style="62"/>
    <col min="14" max="14" width="12" style="62" bestFit="1" customWidth="1"/>
    <col min="15" max="15" width="9.142857142857142" style="62"/>
    <col min="16" max="17" width="12" style="62" bestFit="1" customWidth="1"/>
    <col min="18" max="16384" width="9.142857142857142" style="62"/>
  </cols>
  <sheetData>
    <row r="1" spans="1:8" ht="15.75">
      <c r="A1" s="2" t="s">
        <v>0</v>
      </c>
      <c r="B1" s="2"/>
      <c r="C1" s="2"/>
      <c r="D1" s="2"/>
      <c r="E1" s="2"/>
      <c r="F1" s="2"/>
      <c r="G1" s="2"/>
      <c r="H1" s="2"/>
    </row>
    <row r="2" spans="1:8" ht="15.75">
      <c r="A2" s="2" t="s">
        <v>1</v>
      </c>
      <c r="B2" s="2"/>
      <c r="C2" s="2"/>
      <c r="D2" s="2"/>
      <c r="E2" s="2"/>
      <c r="F2" s="2"/>
      <c r="G2" s="2"/>
      <c r="H2" s="2"/>
    </row>
    <row r="3" spans="1:8" ht="15.75">
      <c r="A3" s="2" t="s">
        <v>2</v>
      </c>
      <c r="B3" s="2"/>
      <c r="C3" s="2"/>
      <c r="D3" s="2"/>
      <c r="E3" s="2"/>
      <c r="F3" s="2"/>
      <c r="G3" s="2"/>
      <c r="H3" s="2"/>
    </row>
    <row r="4" spans="1:8" ht="15">
      <c r="A4" s="3"/>
      <c r="B4" s="4"/>
      <c r="C4" s="4"/>
      <c r="D4" s="4"/>
      <c r="E4" s="4"/>
      <c r="F4" s="4"/>
      <c r="G4" s="4"/>
      <c r="H4" s="4"/>
    </row>
    <row r="5" spans="1:8" ht="15" customHeight="1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7" t="s">
        <v>8</v>
      </c>
      <c r="G5" s="7"/>
      <c r="H5" s="7"/>
    </row>
    <row r="6" spans="1:8" ht="15">
      <c r="A6" s="8"/>
      <c r="B6" s="8"/>
      <c r="C6" s="8"/>
      <c r="D6" s="9"/>
      <c r="E6" s="9"/>
      <c r="F6" s="7"/>
      <c r="G6" s="7"/>
      <c r="H6" s="7"/>
    </row>
    <row r="7" spans="1:8" ht="15">
      <c r="A7" s="8"/>
      <c r="B7" s="8"/>
      <c r="C7" s="8"/>
      <c r="D7" s="9"/>
      <c r="E7" s="9"/>
      <c r="F7" s="5" t="s">
        <v>9</v>
      </c>
      <c r="G7" s="5" t="s">
        <v>10</v>
      </c>
      <c r="H7" s="6" t="s">
        <v>11</v>
      </c>
    </row>
    <row r="8" spans="1:8" ht="15">
      <c r="A8" s="10"/>
      <c r="B8" s="10"/>
      <c r="C8" s="10"/>
      <c r="D8" s="11"/>
      <c r="E8" s="11"/>
      <c r="F8" s="10"/>
      <c r="G8" s="10"/>
      <c r="H8" s="11"/>
    </row>
    <row r="9" spans="1:8" ht="15">
      <c r="A9" s="12" t="s">
        <v>12</v>
      </c>
      <c r="B9" s="12" t="s">
        <v>13</v>
      </c>
      <c r="C9" s="12" t="s">
        <v>14</v>
      </c>
      <c r="D9" s="12" t="s">
        <v>15</v>
      </c>
      <c r="E9" s="12" t="s">
        <v>16</v>
      </c>
      <c r="F9" s="12" t="s">
        <v>17</v>
      </c>
      <c r="G9" s="12" t="s">
        <v>18</v>
      </c>
      <c r="H9" s="12" t="s">
        <v>19</v>
      </c>
    </row>
    <row r="10" spans="1:8" ht="15">
      <c r="A10" s="13">
        <v>1</v>
      </c>
      <c r="B10" s="14" t="s">
        <v>20</v>
      </c>
      <c r="C10" s="13">
        <v>3</v>
      </c>
      <c r="D10" s="15">
        <v>9</v>
      </c>
      <c r="E10" s="16">
        <v>905746</v>
      </c>
      <c r="F10" s="13" t="s">
        <v>21</v>
      </c>
      <c r="G10" s="17">
        <v>12.460000000000001</v>
      </c>
      <c r="H10" s="16">
        <v>1869000</v>
      </c>
    </row>
    <row r="11" spans="1:8" ht="15">
      <c r="A11" s="13">
        <v>2</v>
      </c>
      <c r="B11" s="14" t="s">
        <v>22</v>
      </c>
      <c r="C11" s="13">
        <v>7</v>
      </c>
      <c r="D11" s="15">
        <v>10</v>
      </c>
      <c r="E11" s="16">
        <v>20250</v>
      </c>
      <c r="F11" s="13" t="s">
        <v>21</v>
      </c>
      <c r="G11" s="18">
        <v>81</v>
      </c>
      <c r="H11" s="16">
        <v>405000</v>
      </c>
    </row>
    <row r="12" spans="1:8" ht="15">
      <c r="A12" s="13">
        <v>3</v>
      </c>
      <c r="B12" s="14" t="s">
        <v>23</v>
      </c>
      <c r="C12" s="13">
        <v>34</v>
      </c>
      <c r="D12" s="15">
        <v>109</v>
      </c>
      <c r="E12" s="16">
        <v>15300</v>
      </c>
      <c r="F12" s="13" t="s">
        <v>21</v>
      </c>
      <c r="G12" s="19">
        <v>1700</v>
      </c>
      <c r="H12" s="16">
        <v>34000000</v>
      </c>
    </row>
    <row r="13" spans="1:8" ht="15">
      <c r="A13" s="13">
        <v>4</v>
      </c>
      <c r="B13" s="14" t="s">
        <v>24</v>
      </c>
      <c r="C13" s="13">
        <v>28</v>
      </c>
      <c r="D13" s="15">
        <v>66</v>
      </c>
      <c r="E13" s="16">
        <v>6720000</v>
      </c>
      <c r="F13" s="13" t="s">
        <v>21</v>
      </c>
      <c r="G13" s="18">
        <v>280</v>
      </c>
      <c r="H13" s="16">
        <v>11200000</v>
      </c>
    </row>
    <row r="14" spans="1:8" ht="15">
      <c r="A14" s="13">
        <v>5</v>
      </c>
      <c r="B14" s="14" t="s">
        <v>25</v>
      </c>
      <c r="C14" s="13">
        <v>34</v>
      </c>
      <c r="D14" s="15">
        <v>216</v>
      </c>
      <c r="E14" s="16">
        <v>4476875</v>
      </c>
      <c r="F14" s="13" t="s">
        <v>21</v>
      </c>
      <c r="G14" s="17">
        <v>72.5</v>
      </c>
      <c r="H14" s="16">
        <v>7250000</v>
      </c>
    </row>
    <row r="15" spans="1:8" ht="15">
      <c r="A15" s="13">
        <v>6</v>
      </c>
      <c r="B15" s="14" t="s">
        <v>26</v>
      </c>
      <c r="C15" s="13">
        <v>2</v>
      </c>
      <c r="D15" s="15">
        <v>12</v>
      </c>
      <c r="E15" s="16">
        <v>560000</v>
      </c>
      <c r="F15" s="13" t="s">
        <v>21</v>
      </c>
      <c r="G15" s="18">
        <v>70</v>
      </c>
      <c r="H15" s="16">
        <v>630000</v>
      </c>
    </row>
    <row r="16" spans="1:8" ht="15">
      <c r="A16" s="13">
        <v>7</v>
      </c>
      <c r="B16" s="14" t="s">
        <v>27</v>
      </c>
      <c r="C16" s="13">
        <v>51</v>
      </c>
      <c r="D16" s="15">
        <v>132</v>
      </c>
      <c r="E16" s="16">
        <v>37629500</v>
      </c>
      <c r="F16" s="13" t="s">
        <v>21</v>
      </c>
      <c r="G16" s="19">
        <v>7610</v>
      </c>
      <c r="H16" s="16">
        <v>68590000</v>
      </c>
    </row>
    <row r="17" spans="1:8" ht="15">
      <c r="A17" s="13">
        <v>8</v>
      </c>
      <c r="B17" s="14" t="s">
        <v>28</v>
      </c>
      <c r="C17" s="13">
        <v>29</v>
      </c>
      <c r="D17" s="15">
        <v>30</v>
      </c>
      <c r="E17" s="16">
        <v>30500</v>
      </c>
      <c r="F17" s="13" t="s">
        <v>21</v>
      </c>
      <c r="G17" s="18">
        <v>122</v>
      </c>
      <c r="H17" s="20">
        <v>610000</v>
      </c>
    </row>
    <row r="18" spans="1:8" ht="15">
      <c r="A18" s="13">
        <v>9</v>
      </c>
      <c r="B18" s="14" t="s">
        <v>29</v>
      </c>
      <c r="C18" s="13">
        <f>166+9</f>
        <v>175</v>
      </c>
      <c r="D18" s="15">
        <f>395+21</f>
        <v>416</v>
      </c>
      <c r="E18" s="16">
        <f>29589500+23000</f>
        <v>29612500</v>
      </c>
      <c r="F18" s="13" t="s">
        <v>30</v>
      </c>
      <c r="G18" s="19">
        <f>2958.64634146341+2700</f>
        <v>5658.64634146341</v>
      </c>
      <c r="H18" s="16">
        <f>73974256.097561+26500</f>
        <v>74000756.097561002</v>
      </c>
    </row>
    <row r="19" spans="1:8" ht="15">
      <c r="A19" s="13">
        <v>10</v>
      </c>
      <c r="B19" s="14" t="s">
        <v>31</v>
      </c>
      <c r="C19" s="13">
        <v>36</v>
      </c>
      <c r="D19" s="15">
        <v>72</v>
      </c>
      <c r="E19" s="16">
        <f>3187670+2500</f>
        <v>3190170</v>
      </c>
      <c r="F19" s="13" t="s">
        <v>30</v>
      </c>
      <c r="G19" s="18">
        <f>318767+35</f>
        <v>318802</v>
      </c>
      <c r="H19" s="20">
        <f>6375340+4500</f>
        <v>6379840</v>
      </c>
    </row>
    <row r="20" spans="1:8" ht="15">
      <c r="A20" s="13">
        <v>11</v>
      </c>
      <c r="B20" s="14" t="s">
        <v>32</v>
      </c>
      <c r="C20" s="13">
        <v>15</v>
      </c>
      <c r="D20" s="15">
        <v>371</v>
      </c>
      <c r="E20" s="16">
        <v>20250000</v>
      </c>
      <c r="F20" s="13" t="s">
        <v>21</v>
      </c>
      <c r="G20" s="15">
        <v>2700</v>
      </c>
      <c r="H20" s="16">
        <v>40500000</v>
      </c>
    </row>
    <row r="21" spans="1:8" ht="15">
      <c r="A21" s="13">
        <v>12</v>
      </c>
      <c r="B21" s="14" t="s">
        <v>33</v>
      </c>
      <c r="C21" s="13">
        <v>16</v>
      </c>
      <c r="D21" s="15">
        <v>37</v>
      </c>
      <c r="E21" s="16">
        <v>1993500</v>
      </c>
      <c r="F21" s="13" t="s">
        <v>21</v>
      </c>
      <c r="G21" s="17">
        <v>221.5</v>
      </c>
      <c r="H21" s="16">
        <v>3544000</v>
      </c>
    </row>
    <row r="22" spans="1:8" ht="15">
      <c r="A22" s="13">
        <v>13</v>
      </c>
      <c r="B22" s="14" t="s">
        <v>34</v>
      </c>
      <c r="C22" s="13">
        <v>5</v>
      </c>
      <c r="D22" s="15">
        <v>438</v>
      </c>
      <c r="E22" s="21">
        <f>1661.25+1200</f>
        <v>2861.25</v>
      </c>
      <c r="F22" s="13" t="s">
        <v>30</v>
      </c>
      <c r="G22" s="18">
        <v>664500</v>
      </c>
      <c r="H22" s="16">
        <v>11296500</v>
      </c>
    </row>
    <row r="23" spans="1:8" ht="15">
      <c r="A23" s="13">
        <v>14</v>
      </c>
      <c r="B23" s="14" t="s">
        <v>35</v>
      </c>
      <c r="C23" s="13">
        <v>8</v>
      </c>
      <c r="D23" s="15">
        <v>21</v>
      </c>
      <c r="E23" s="16">
        <v>284210</v>
      </c>
      <c r="F23" s="13" t="s">
        <v>36</v>
      </c>
      <c r="G23" s="19">
        <v>100000</v>
      </c>
      <c r="H23" s="16">
        <v>750000</v>
      </c>
    </row>
    <row r="24" spans="1:8" ht="15">
      <c r="A24" s="13">
        <v>15</v>
      </c>
      <c r="B24" s="14" t="s">
        <v>37</v>
      </c>
      <c r="C24" s="13">
        <v>17</v>
      </c>
      <c r="D24" s="15">
        <v>55</v>
      </c>
      <c r="E24" s="16">
        <v>665280</v>
      </c>
      <c r="F24" s="13" t="s">
        <v>30</v>
      </c>
      <c r="G24" s="19">
        <v>30600</v>
      </c>
      <c r="H24" s="16">
        <v>2448000</v>
      </c>
    </row>
    <row r="25" spans="1:8" ht="15">
      <c r="A25" s="13">
        <v>16</v>
      </c>
      <c r="B25" s="14" t="s">
        <v>38</v>
      </c>
      <c r="C25" s="13">
        <v>32</v>
      </c>
      <c r="D25" s="15">
        <v>73</v>
      </c>
      <c r="E25" s="16">
        <v>4441125</v>
      </c>
      <c r="F25" s="13" t="s">
        <v>30</v>
      </c>
      <c r="G25" s="19">
        <v>929000</v>
      </c>
      <c r="H25" s="16">
        <v>7896700</v>
      </c>
    </row>
    <row r="26" spans="1:8" ht="15">
      <c r="A26" s="13">
        <v>17</v>
      </c>
      <c r="B26" s="14" t="s">
        <v>39</v>
      </c>
      <c r="C26" s="13">
        <v>72</v>
      </c>
      <c r="D26" s="15">
        <v>160</v>
      </c>
      <c r="E26" s="16">
        <v>63084000</v>
      </c>
      <c r="F26" s="13" t="s">
        <v>30</v>
      </c>
      <c r="G26" s="19">
        <v>985700</v>
      </c>
      <c r="H26" s="20">
        <v>105140300</v>
      </c>
    </row>
    <row r="27" spans="1:8" ht="15">
      <c r="A27" s="13">
        <v>18</v>
      </c>
      <c r="B27" s="14" t="s">
        <v>40</v>
      </c>
      <c r="C27" s="13">
        <v>9</v>
      </c>
      <c r="D27" s="15">
        <v>45</v>
      </c>
      <c r="E27" s="16">
        <v>8490300</v>
      </c>
      <c r="F27" s="13" t="s">
        <v>21</v>
      </c>
      <c r="G27" s="22">
        <v>825.25</v>
      </c>
      <c r="H27" s="19">
        <v>13204000</v>
      </c>
    </row>
    <row r="28" spans="1:8" ht="15">
      <c r="A28" s="13">
        <v>19</v>
      </c>
      <c r="B28" s="14" t="s">
        <v>41</v>
      </c>
      <c r="C28" s="13">
        <v>6</v>
      </c>
      <c r="D28" s="15">
        <v>13</v>
      </c>
      <c r="E28" s="16">
        <v>135000</v>
      </c>
      <c r="F28" s="13" t="s">
        <v>42</v>
      </c>
      <c r="G28" s="19">
        <v>54000</v>
      </c>
      <c r="H28" s="19">
        <v>270200</v>
      </c>
    </row>
    <row r="29" spans="1:8" ht="15">
      <c r="A29" s="13">
        <v>20</v>
      </c>
      <c r="B29" s="14" t="s">
        <v>43</v>
      </c>
      <c r="C29" s="13">
        <v>7</v>
      </c>
      <c r="D29" s="15">
        <v>12</v>
      </c>
      <c r="E29" s="16">
        <v>160000</v>
      </c>
      <c r="F29" s="23" t="s">
        <v>21</v>
      </c>
      <c r="G29" s="22">
        <v>12.5</v>
      </c>
      <c r="H29" s="19">
        <v>250000</v>
      </c>
    </row>
    <row r="30" spans="1:8" ht="15">
      <c r="A30" s="13">
        <v>21</v>
      </c>
      <c r="B30" s="14" t="s">
        <v>44</v>
      </c>
      <c r="C30" s="23">
        <v>3</v>
      </c>
      <c r="D30" s="15">
        <v>8</v>
      </c>
      <c r="E30" s="24">
        <v>118500</v>
      </c>
      <c r="F30" s="23" t="s">
        <v>30</v>
      </c>
      <c r="G30" s="25">
        <v>9000</v>
      </c>
      <c r="H30" s="25">
        <v>225000</v>
      </c>
    </row>
    <row r="31" spans="1:8" ht="15">
      <c r="A31" s="13">
        <v>22</v>
      </c>
      <c r="B31" s="14" t="s">
        <v>45</v>
      </c>
      <c r="C31" s="23">
        <v>20</v>
      </c>
      <c r="D31" s="26">
        <v>54</v>
      </c>
      <c r="E31" s="27">
        <v>1600000</v>
      </c>
      <c r="F31" s="23" t="s">
        <v>30</v>
      </c>
      <c r="G31" s="28">
        <v>23263.157894736843</v>
      </c>
      <c r="H31" s="28">
        <v>4000000</v>
      </c>
    </row>
    <row r="32" spans="1:8" ht="15">
      <c r="A32" s="13">
        <v>23</v>
      </c>
      <c r="B32" s="14" t="s">
        <v>46</v>
      </c>
      <c r="C32" s="29">
        <v>2</v>
      </c>
      <c r="D32" s="26">
        <v>4</v>
      </c>
      <c r="E32" s="30">
        <v>10000</v>
      </c>
      <c r="F32" s="23"/>
      <c r="G32" s="28">
        <v>0</v>
      </c>
      <c r="H32" s="28">
        <v>0</v>
      </c>
    </row>
    <row r="33" spans="1:8" ht="15">
      <c r="A33" s="13">
        <v>24</v>
      </c>
      <c r="B33" s="14" t="s">
        <v>47</v>
      </c>
      <c r="C33" s="29">
        <v>5</v>
      </c>
      <c r="D33" s="26">
        <v>12</v>
      </c>
      <c r="E33" s="31">
        <v>462000</v>
      </c>
      <c r="F33" s="23" t="s">
        <v>21</v>
      </c>
      <c r="G33" s="28">
        <v>4</v>
      </c>
      <c r="H33" s="28">
        <v>140000</v>
      </c>
    </row>
    <row r="34" spans="1:8" ht="15">
      <c r="A34" s="13">
        <v>25</v>
      </c>
      <c r="B34" s="14" t="s">
        <v>48</v>
      </c>
      <c r="C34" s="29">
        <v>10</v>
      </c>
      <c r="D34" s="26">
        <v>20</v>
      </c>
      <c r="E34" s="31">
        <v>136000</v>
      </c>
      <c r="F34" s="23" t="s">
        <v>30</v>
      </c>
      <c r="G34" s="28">
        <v>18900</v>
      </c>
      <c r="H34" s="28">
        <v>340200</v>
      </c>
    </row>
    <row r="35" spans="1:8" ht="15">
      <c r="A35" s="13">
        <v>26</v>
      </c>
      <c r="B35" s="14" t="s">
        <v>49</v>
      </c>
      <c r="C35" s="29">
        <v>60</v>
      </c>
      <c r="D35" s="26">
        <v>177</v>
      </c>
      <c r="E35" s="31">
        <v>11538428.571428571</v>
      </c>
      <c r="F35" s="23" t="s">
        <v>50</v>
      </c>
      <c r="G35" s="28">
        <v>5769230.3571428573</v>
      </c>
      <c r="H35" s="28">
        <v>14423076.428571429</v>
      </c>
    </row>
    <row r="36" spans="1:8" ht="15">
      <c r="A36" s="13">
        <v>27</v>
      </c>
      <c r="B36" s="14" t="s">
        <v>51</v>
      </c>
      <c r="C36" s="29">
        <v>86</v>
      </c>
      <c r="D36" s="26">
        <v>161</v>
      </c>
      <c r="E36" s="30">
        <v>463277.85542168672</v>
      </c>
      <c r="F36" s="23" t="s">
        <v>36</v>
      </c>
      <c r="G36" s="28">
        <v>2039116.9879518072</v>
      </c>
      <c r="H36" s="28">
        <v>1441878.0722891567</v>
      </c>
    </row>
    <row r="37" spans="1:8" ht="15">
      <c r="A37" s="13">
        <v>28</v>
      </c>
      <c r="B37" s="14" t="s">
        <v>52</v>
      </c>
      <c r="C37" s="29">
        <v>10</v>
      </c>
      <c r="D37" s="26">
        <v>50</v>
      </c>
      <c r="E37" s="31">
        <v>700000</v>
      </c>
      <c r="F37" s="23" t="s">
        <v>36</v>
      </c>
      <c r="G37" s="28">
        <v>809000</v>
      </c>
      <c r="H37" s="28">
        <v>1618000</v>
      </c>
    </row>
    <row r="38" spans="1:8" ht="15">
      <c r="A38" s="13">
        <v>29</v>
      </c>
      <c r="B38" s="14" t="s">
        <v>53</v>
      </c>
      <c r="C38" s="29">
        <v>1</v>
      </c>
      <c r="D38" s="26">
        <v>300</v>
      </c>
      <c r="E38" s="31">
        <v>450000</v>
      </c>
      <c r="F38" s="23" t="s">
        <v>42</v>
      </c>
      <c r="G38" s="28">
        <v>180000</v>
      </c>
      <c r="H38" s="28">
        <v>900000</v>
      </c>
    </row>
    <row r="39" spans="1:8" ht="15">
      <c r="A39" s="13">
        <v>30</v>
      </c>
      <c r="B39" s="14" t="s">
        <v>54</v>
      </c>
      <c r="C39" s="29">
        <v>3</v>
      </c>
      <c r="D39" s="26">
        <v>23</v>
      </c>
      <c r="E39" s="31">
        <v>315000</v>
      </c>
      <c r="F39" s="23" t="s">
        <v>21</v>
      </c>
      <c r="G39" s="28">
        <v>105</v>
      </c>
      <c r="H39" s="28">
        <v>630000</v>
      </c>
    </row>
    <row r="40" spans="1:8" ht="15">
      <c r="A40" s="13">
        <v>31</v>
      </c>
      <c r="B40" s="14" t="s">
        <v>55</v>
      </c>
      <c r="C40" s="29">
        <v>7</v>
      </c>
      <c r="D40" s="26">
        <v>35</v>
      </c>
      <c r="E40" s="27">
        <v>2424000</v>
      </c>
      <c r="F40" s="23" t="s">
        <v>21</v>
      </c>
      <c r="G40" s="28">
        <v>456</v>
      </c>
      <c r="H40" s="28">
        <v>3030000</v>
      </c>
    </row>
    <row r="41" spans="1:8" ht="15">
      <c r="A41" s="13">
        <v>32</v>
      </c>
      <c r="B41" s="14" t="s">
        <v>56</v>
      </c>
      <c r="C41" s="29">
        <v>3</v>
      </c>
      <c r="D41" s="26">
        <v>6</v>
      </c>
      <c r="E41" s="27">
        <v>60000</v>
      </c>
      <c r="F41" s="23" t="s">
        <v>21</v>
      </c>
      <c r="G41" s="28">
        <v>60</v>
      </c>
      <c r="H41" s="28">
        <v>720000</v>
      </c>
    </row>
    <row r="42" spans="1:8" ht="15">
      <c r="A42" s="13">
        <v>33</v>
      </c>
      <c r="B42" s="14" t="s">
        <v>57</v>
      </c>
      <c r="C42" s="29">
        <v>160</v>
      </c>
      <c r="D42" s="26">
        <v>290</v>
      </c>
      <c r="E42" s="27">
        <v>11927948.717948718</v>
      </c>
      <c r="F42" s="23" t="s">
        <v>58</v>
      </c>
      <c r="G42" s="28">
        <v>158942.56410256409</v>
      </c>
      <c r="H42" s="28">
        <v>15893333.333333334</v>
      </c>
    </row>
    <row r="43" spans="1:8" ht="15">
      <c r="A43" s="13">
        <v>34</v>
      </c>
      <c r="B43" s="14" t="s">
        <v>59</v>
      </c>
      <c r="C43" s="29">
        <v>6</v>
      </c>
      <c r="D43" s="26">
        <v>12</v>
      </c>
      <c r="E43" s="27">
        <v>552000</v>
      </c>
      <c r="F43" s="23" t="s">
        <v>42</v>
      </c>
      <c r="G43" s="28">
        <v>5520</v>
      </c>
      <c r="H43" s="28">
        <v>1104000</v>
      </c>
    </row>
    <row r="44" spans="1:8" ht="15">
      <c r="A44" s="13">
        <v>35</v>
      </c>
      <c r="B44" s="14" t="s">
        <v>60</v>
      </c>
      <c r="C44" s="29">
        <v>36</v>
      </c>
      <c r="D44" s="26">
        <v>74</v>
      </c>
      <c r="E44" s="27">
        <v>1260000</v>
      </c>
      <c r="F44" s="23" t="s">
        <v>61</v>
      </c>
      <c r="G44" s="28">
        <v>180000</v>
      </c>
      <c r="H44" s="28">
        <v>2700000</v>
      </c>
    </row>
    <row r="45" spans="1:8" ht="15">
      <c r="A45" s="13">
        <v>36</v>
      </c>
      <c r="B45" s="14" t="s">
        <v>62</v>
      </c>
      <c r="C45" s="29">
        <v>4</v>
      </c>
      <c r="D45" s="26">
        <v>8</v>
      </c>
      <c r="E45" s="27">
        <v>275000</v>
      </c>
      <c r="F45" s="23" t="s">
        <v>63</v>
      </c>
      <c r="G45" s="28">
        <v>11000</v>
      </c>
      <c r="H45" s="28">
        <v>550000</v>
      </c>
    </row>
    <row r="46" spans="1:8" ht="15">
      <c r="A46" s="13">
        <v>37</v>
      </c>
      <c r="B46" s="14" t="s">
        <v>64</v>
      </c>
      <c r="C46" s="29">
        <v>86</v>
      </c>
      <c r="D46" s="26">
        <v>195</v>
      </c>
      <c r="E46" s="27">
        <v>22750200</v>
      </c>
      <c r="F46" s="23" t="s">
        <v>58</v>
      </c>
      <c r="G46" s="28">
        <v>63195</v>
      </c>
      <c r="H46" s="28">
        <v>37917000</v>
      </c>
    </row>
    <row r="47" spans="1:8" ht="15">
      <c r="A47" s="13">
        <v>38</v>
      </c>
      <c r="B47" s="14" t="s">
        <v>65</v>
      </c>
      <c r="C47" s="29">
        <v>104</v>
      </c>
      <c r="D47" s="26">
        <v>306</v>
      </c>
      <c r="E47" s="27">
        <v>25594000</v>
      </c>
      <c r="F47" s="23" t="s">
        <v>58</v>
      </c>
      <c r="G47" s="28">
        <v>321161</v>
      </c>
      <c r="H47" s="28">
        <v>82154600</v>
      </c>
    </row>
    <row r="48" spans="1:8" ht="15">
      <c r="A48" s="13">
        <v>39</v>
      </c>
      <c r="B48" s="14" t="s">
        <v>66</v>
      </c>
      <c r="C48" s="29">
        <v>92</v>
      </c>
      <c r="D48" s="26">
        <v>225</v>
      </c>
      <c r="E48" s="27">
        <v>34362000</v>
      </c>
      <c r="F48" s="23" t="s">
        <v>67</v>
      </c>
      <c r="G48" s="28">
        <v>11454</v>
      </c>
      <c r="H48" s="28">
        <v>57270000</v>
      </c>
    </row>
    <row r="49" spans="1:8" ht="15">
      <c r="A49" s="13">
        <v>40</v>
      </c>
      <c r="B49" s="14" t="s">
        <v>68</v>
      </c>
      <c r="C49" s="29">
        <v>17</v>
      </c>
      <c r="D49" s="26">
        <v>19</v>
      </c>
      <c r="E49" s="27">
        <v>1200000</v>
      </c>
      <c r="F49" s="23" t="s">
        <v>69</v>
      </c>
      <c r="G49" s="28">
        <v>8</v>
      </c>
      <c r="H49" s="28">
        <v>1600000</v>
      </c>
    </row>
    <row r="50" spans="1:8" ht="15">
      <c r="A50" s="13">
        <v>41</v>
      </c>
      <c r="B50" s="14" t="s">
        <v>70</v>
      </c>
      <c r="C50" s="29">
        <v>19</v>
      </c>
      <c r="D50" s="26">
        <v>52</v>
      </c>
      <c r="E50" s="27">
        <v>1216400</v>
      </c>
      <c r="F50" s="23" t="s">
        <v>67</v>
      </c>
      <c r="G50" s="28">
        <v>16940</v>
      </c>
      <c r="H50" s="28">
        <v>2541000</v>
      </c>
    </row>
    <row r="51" spans="1:8" ht="15">
      <c r="A51" s="13">
        <v>42</v>
      </c>
      <c r="B51" s="14" t="s">
        <v>71</v>
      </c>
      <c r="C51" s="29">
        <v>15</v>
      </c>
      <c r="D51" s="26">
        <v>30</v>
      </c>
      <c r="E51" s="27">
        <v>243000</v>
      </c>
      <c r="F51" s="23" t="s">
        <v>69</v>
      </c>
      <c r="G51" s="28">
        <v>48600</v>
      </c>
      <c r="H51" s="28">
        <v>48600</v>
      </c>
    </row>
    <row r="52" spans="1:8" ht="15">
      <c r="A52" s="13">
        <v>43</v>
      </c>
      <c r="B52" s="14" t="s">
        <v>72</v>
      </c>
      <c r="C52" s="29">
        <v>6</v>
      </c>
      <c r="D52" s="26">
        <v>23</v>
      </c>
      <c r="E52" s="27">
        <v>1316400</v>
      </c>
      <c r="F52" s="23" t="s">
        <v>69</v>
      </c>
      <c r="G52" s="28">
        <v>52320</v>
      </c>
      <c r="H52" s="28">
        <v>3291000</v>
      </c>
    </row>
    <row r="53" spans="1:8" ht="15">
      <c r="A53" s="13">
        <v>44</v>
      </c>
      <c r="B53" s="14" t="s">
        <v>73</v>
      </c>
      <c r="C53" s="29">
        <v>7</v>
      </c>
      <c r="D53" s="26">
        <v>26</v>
      </c>
      <c r="E53" s="27">
        <v>3100104</v>
      </c>
      <c r="F53" s="23" t="s">
        <v>30</v>
      </c>
      <c r="G53" s="28">
        <v>17222</v>
      </c>
      <c r="H53" s="28">
        <v>5167260</v>
      </c>
    </row>
    <row r="54" spans="1:8" ht="15">
      <c r="A54" s="13">
        <v>45</v>
      </c>
      <c r="B54" s="14" t="s">
        <v>74</v>
      </c>
      <c r="C54" s="29">
        <v>5</v>
      </c>
      <c r="D54" s="26">
        <v>4</v>
      </c>
      <c r="E54" s="27">
        <v>93600</v>
      </c>
      <c r="F54" s="23" t="s">
        <v>21</v>
      </c>
      <c r="G54" s="28">
        <v>12</v>
      </c>
      <c r="H54" s="28">
        <v>156000</v>
      </c>
    </row>
    <row r="55" spans="1:8" ht="15">
      <c r="A55" s="13">
        <v>46</v>
      </c>
      <c r="B55" s="14" t="s">
        <v>75</v>
      </c>
      <c r="C55" s="29">
        <v>103</v>
      </c>
      <c r="D55" s="26">
        <v>154</v>
      </c>
      <c r="E55" s="27">
        <v>24267541</v>
      </c>
      <c r="F55" s="23" t="s">
        <v>76</v>
      </c>
      <c r="G55" s="28">
        <v>606688</v>
      </c>
      <c r="H55" s="28">
        <v>30334427</v>
      </c>
    </row>
    <row r="56" spans="1:8" ht="15">
      <c r="A56" s="13">
        <v>47</v>
      </c>
      <c r="B56" s="14" t="s">
        <v>77</v>
      </c>
      <c r="C56" s="29">
        <v>1</v>
      </c>
      <c r="D56" s="26">
        <v>3</v>
      </c>
      <c r="E56" s="27">
        <v>93600</v>
      </c>
      <c r="F56" s="23" t="s">
        <v>21</v>
      </c>
      <c r="G56" s="28">
        <v>60</v>
      </c>
      <c r="H56" s="28">
        <v>720000</v>
      </c>
    </row>
    <row r="57" spans="1:8" ht="15">
      <c r="A57" s="13">
        <v>48</v>
      </c>
      <c r="B57" s="14" t="s">
        <v>78</v>
      </c>
      <c r="C57" s="23">
        <v>15</v>
      </c>
      <c r="D57" s="26">
        <v>60</v>
      </c>
      <c r="E57" s="27">
        <v>240000</v>
      </c>
      <c r="F57" s="23" t="s">
        <v>69</v>
      </c>
      <c r="G57" s="28">
        <v>120000</v>
      </c>
      <c r="H57" s="28">
        <v>42000</v>
      </c>
    </row>
    <row r="58" spans="1:8" ht="15">
      <c r="A58" s="13">
        <v>49</v>
      </c>
      <c r="B58" s="14" t="s">
        <v>79</v>
      </c>
      <c r="C58" s="23">
        <v>28</v>
      </c>
      <c r="D58" s="26">
        <v>45</v>
      </c>
      <c r="E58" s="27">
        <v>6039000</v>
      </c>
      <c r="F58" s="23" t="s">
        <v>69</v>
      </c>
      <c r="G58" s="28">
        <v>200000</v>
      </c>
      <c r="H58" s="28">
        <v>10000000</v>
      </c>
    </row>
    <row r="59" spans="1:8" ht="15">
      <c r="A59" s="13">
        <v>50</v>
      </c>
      <c r="B59" s="14" t="s">
        <v>80</v>
      </c>
      <c r="C59" s="23">
        <v>5</v>
      </c>
      <c r="D59" s="26">
        <v>15</v>
      </c>
      <c r="E59" s="27">
        <v>341250</v>
      </c>
      <c r="F59" s="23" t="s">
        <v>81</v>
      </c>
      <c r="G59" s="28">
        <v>11</v>
      </c>
      <c r="H59" s="28">
        <v>525000</v>
      </c>
    </row>
    <row r="60" spans="1:8" ht="15">
      <c r="A60" s="13">
        <v>51</v>
      </c>
      <c r="B60" s="14" t="s">
        <v>82</v>
      </c>
      <c r="C60" s="23">
        <v>1</v>
      </c>
      <c r="D60" s="26">
        <v>2</v>
      </c>
      <c r="E60" s="32">
        <v>2500</v>
      </c>
      <c r="F60" s="23" t="s">
        <v>21</v>
      </c>
      <c r="G60" s="28">
        <v>0</v>
      </c>
      <c r="H60" s="28">
        <v>0</v>
      </c>
    </row>
    <row r="61" spans="1:8" ht="15">
      <c r="A61" s="13">
        <v>52</v>
      </c>
      <c r="B61" s="14" t="s">
        <v>83</v>
      </c>
      <c r="C61" s="23">
        <v>5</v>
      </c>
      <c r="D61" s="26">
        <v>8</v>
      </c>
      <c r="E61" s="27">
        <v>75000</v>
      </c>
      <c r="F61" s="23" t="s">
        <v>42</v>
      </c>
      <c r="G61" s="28">
        <v>150000</v>
      </c>
      <c r="H61" s="28">
        <v>150000</v>
      </c>
    </row>
    <row r="62" spans="1:8" ht="15">
      <c r="A62" s="13">
        <v>53</v>
      </c>
      <c r="B62" s="14" t="s">
        <v>84</v>
      </c>
      <c r="C62" s="23">
        <v>3</v>
      </c>
      <c r="D62" s="26">
        <v>15</v>
      </c>
      <c r="E62" s="27">
        <v>243000</v>
      </c>
      <c r="F62" s="23" t="s">
        <v>58</v>
      </c>
      <c r="G62" s="28">
        <v>16200</v>
      </c>
      <c r="H62" s="28">
        <v>648000</v>
      </c>
    </row>
    <row r="63" spans="1:8" ht="15">
      <c r="A63" s="13">
        <v>54</v>
      </c>
      <c r="B63" s="14" t="s">
        <v>85</v>
      </c>
      <c r="C63" s="23">
        <v>1</v>
      </c>
      <c r="D63" s="26">
        <v>2</v>
      </c>
      <c r="E63" s="32">
        <v>100000</v>
      </c>
      <c r="F63" s="23" t="s">
        <v>69</v>
      </c>
      <c r="G63" s="28">
        <v>0</v>
      </c>
      <c r="H63" s="28">
        <v>0</v>
      </c>
    </row>
    <row r="64" spans="1:8" ht="15">
      <c r="A64" s="13">
        <v>55</v>
      </c>
      <c r="B64" s="14" t="s">
        <v>86</v>
      </c>
      <c r="C64" s="23">
        <v>1</v>
      </c>
      <c r="D64" s="26">
        <v>8</v>
      </c>
      <c r="E64" s="27">
        <v>331800</v>
      </c>
      <c r="F64" s="23" t="s">
        <v>69</v>
      </c>
      <c r="G64" s="28">
        <v>84000</v>
      </c>
      <c r="H64" s="33">
        <v>500000</v>
      </c>
    </row>
    <row r="65" spans="1:8" ht="15">
      <c r="A65" s="13">
        <v>56</v>
      </c>
      <c r="B65" s="14" t="s">
        <v>87</v>
      </c>
      <c r="C65" s="29">
        <v>6</v>
      </c>
      <c r="D65" s="26">
        <v>18</v>
      </c>
      <c r="E65" s="27">
        <v>75000</v>
      </c>
      <c r="F65" s="23" t="s">
        <v>36</v>
      </c>
      <c r="G65" s="28">
        <v>4000</v>
      </c>
      <c r="H65" s="33">
        <v>160000</v>
      </c>
    </row>
    <row r="66" spans="1:8" ht="15">
      <c r="A66" s="13">
        <v>57</v>
      </c>
      <c r="B66" s="14" t="s">
        <v>88</v>
      </c>
      <c r="C66" s="29">
        <v>1</v>
      </c>
      <c r="D66" s="26">
        <v>3</v>
      </c>
      <c r="E66" s="27">
        <v>21000</v>
      </c>
      <c r="F66" s="23" t="s">
        <v>69</v>
      </c>
      <c r="G66" s="28">
        <v>10000</v>
      </c>
      <c r="H66" s="33">
        <v>50000</v>
      </c>
    </row>
    <row r="67" spans="1:8" ht="15">
      <c r="A67" s="13">
        <v>58</v>
      </c>
      <c r="B67" s="34" t="s">
        <v>89</v>
      </c>
      <c r="C67" s="29">
        <v>4</v>
      </c>
      <c r="D67" s="26">
        <v>8</v>
      </c>
      <c r="E67" s="27">
        <v>6500</v>
      </c>
      <c r="F67" s="23" t="s">
        <v>69</v>
      </c>
      <c r="G67" s="28">
        <v>2500</v>
      </c>
      <c r="H67" s="35">
        <v>25000</v>
      </c>
    </row>
    <row r="68" spans="1:8" ht="15">
      <c r="A68" s="13">
        <v>59</v>
      </c>
      <c r="B68" s="34" t="s">
        <v>90</v>
      </c>
      <c r="C68" s="29">
        <v>5</v>
      </c>
      <c r="D68" s="26">
        <v>10</v>
      </c>
      <c r="E68" s="27">
        <v>105000</v>
      </c>
      <c r="F68" s="23" t="s">
        <v>36</v>
      </c>
      <c r="G68" s="28">
        <v>13000</v>
      </c>
      <c r="H68" s="35">
        <v>807500</v>
      </c>
    </row>
    <row r="69" spans="1:8" ht="15">
      <c r="A69" s="13">
        <v>60</v>
      </c>
      <c r="B69" s="34" t="s">
        <v>91</v>
      </c>
      <c r="C69" s="29">
        <v>1</v>
      </c>
      <c r="D69" s="26">
        <v>35</v>
      </c>
      <c r="E69" s="27">
        <v>120000</v>
      </c>
      <c r="F69" s="23" t="s">
        <v>69</v>
      </c>
      <c r="G69" s="28">
        <v>213000</v>
      </c>
      <c r="H69" s="35">
        <v>960000</v>
      </c>
    </row>
    <row r="70" spans="1:8" ht="15">
      <c r="A70" s="13">
        <v>61</v>
      </c>
      <c r="B70" s="34" t="s">
        <v>92</v>
      </c>
      <c r="C70" s="29">
        <v>2</v>
      </c>
      <c r="D70" s="26">
        <v>7</v>
      </c>
      <c r="E70" s="27">
        <v>150000</v>
      </c>
      <c r="F70" s="23" t="s">
        <v>69</v>
      </c>
      <c r="G70" s="28">
        <v>1200000</v>
      </c>
      <c r="H70" s="35">
        <v>1800000</v>
      </c>
    </row>
    <row r="71" spans="1:8" ht="15">
      <c r="A71" s="13">
        <v>62</v>
      </c>
      <c r="B71" s="34" t="s">
        <v>93</v>
      </c>
      <c r="C71" s="23">
        <v>5</v>
      </c>
      <c r="D71" s="26">
        <v>7</v>
      </c>
      <c r="E71" s="36">
        <v>4500</v>
      </c>
      <c r="F71" s="23" t="s">
        <v>36</v>
      </c>
      <c r="G71" s="28">
        <v>4250</v>
      </c>
      <c r="H71" s="35">
        <f>G71*2500</f>
        <v>10625000</v>
      </c>
    </row>
    <row r="72" spans="1:8" ht="15">
      <c r="A72" s="37">
        <v>64</v>
      </c>
      <c r="B72" s="14" t="s">
        <v>94</v>
      </c>
      <c r="C72" s="29">
        <v>20</v>
      </c>
      <c r="D72" s="26">
        <v>60</v>
      </c>
      <c r="E72" s="27">
        <v>201600</v>
      </c>
      <c r="F72" s="23" t="s">
        <v>69</v>
      </c>
      <c r="G72" s="28">
        <v>504000</v>
      </c>
      <c r="H72" s="35">
        <v>302400</v>
      </c>
    </row>
    <row r="73" spans="1:8" ht="15">
      <c r="A73" s="13">
        <v>65</v>
      </c>
      <c r="B73" s="14" t="s">
        <v>95</v>
      </c>
      <c r="C73" s="29">
        <v>40</v>
      </c>
      <c r="D73" s="26">
        <v>80</v>
      </c>
      <c r="E73" s="36">
        <v>180</v>
      </c>
      <c r="F73" s="23" t="s">
        <v>58</v>
      </c>
      <c r="G73" s="28">
        <v>180</v>
      </c>
      <c r="H73" s="35">
        <v>21600</v>
      </c>
    </row>
    <row r="74" spans="1:11" ht="15">
      <c r="A74" s="13">
        <v>66</v>
      </c>
      <c r="B74" s="14" t="s">
        <v>96</v>
      </c>
      <c r="C74" s="29">
        <v>17</v>
      </c>
      <c r="D74" s="26">
        <v>34</v>
      </c>
      <c r="E74" s="36">
        <v>143000</v>
      </c>
      <c r="F74" s="23" t="s">
        <v>21</v>
      </c>
      <c r="G74" s="28">
        <v>130</v>
      </c>
      <c r="H74" s="35">
        <f>G74*300000</f>
        <v>39000000</v>
      </c>
      <c r="K74" s="38"/>
    </row>
    <row r="75" spans="1:8" ht="15">
      <c r="A75" s="37">
        <v>70</v>
      </c>
      <c r="B75" s="14" t="s">
        <v>97</v>
      </c>
      <c r="C75" s="29">
        <v>5</v>
      </c>
      <c r="D75" s="26">
        <v>8</v>
      </c>
      <c r="E75" s="27">
        <v>873700</v>
      </c>
      <c r="F75" s="23" t="s">
        <v>21</v>
      </c>
      <c r="G75" s="28">
        <v>720000</v>
      </c>
      <c r="H75" s="35">
        <v>12000</v>
      </c>
    </row>
    <row r="76" spans="1:8" ht="15">
      <c r="A76" s="13">
        <v>71</v>
      </c>
      <c r="B76" s="14" t="s">
        <v>98</v>
      </c>
      <c r="C76" s="29">
        <v>11</v>
      </c>
      <c r="D76" s="26">
        <v>16</v>
      </c>
      <c r="E76" s="27">
        <v>180588</v>
      </c>
      <c r="F76" s="23" t="s">
        <v>69</v>
      </c>
      <c r="G76" s="28">
        <v>92714</v>
      </c>
      <c r="H76" s="35">
        <v>378557</v>
      </c>
    </row>
    <row r="77" spans="1:8" ht="15">
      <c r="A77" s="13">
        <v>72</v>
      </c>
      <c r="B77" s="14" t="s">
        <v>99</v>
      </c>
      <c r="C77" s="29">
        <v>6</v>
      </c>
      <c r="D77" s="26">
        <v>12</v>
      </c>
      <c r="E77" s="27">
        <v>5260</v>
      </c>
      <c r="F77" s="23" t="s">
        <v>30</v>
      </c>
      <c r="G77" s="28">
        <v>526860</v>
      </c>
      <c r="H77" s="35">
        <v>105373</v>
      </c>
    </row>
    <row r="78" spans="1:8" ht="15">
      <c r="A78" s="13">
        <v>74</v>
      </c>
      <c r="B78" s="14" t="s">
        <v>100</v>
      </c>
      <c r="C78" s="29">
        <v>4</v>
      </c>
      <c r="D78" s="26">
        <v>12</v>
      </c>
      <c r="E78" s="27">
        <v>53500</v>
      </c>
      <c r="F78" s="23" t="s">
        <v>67</v>
      </c>
      <c r="G78" s="28">
        <v>891500</v>
      </c>
      <c r="H78" s="35">
        <v>133700</v>
      </c>
    </row>
    <row r="79" spans="1:8" ht="15">
      <c r="A79" s="13">
        <v>75</v>
      </c>
      <c r="B79" s="14" t="s">
        <v>101</v>
      </c>
      <c r="C79" s="29">
        <v>20</v>
      </c>
      <c r="D79" s="26">
        <v>40</v>
      </c>
      <c r="E79" s="27">
        <v>900000</v>
      </c>
      <c r="F79" s="23" t="s">
        <v>21</v>
      </c>
      <c r="G79" s="28">
        <v>60</v>
      </c>
      <c r="H79" s="35">
        <v>1500000</v>
      </c>
    </row>
    <row r="80" spans="1:8" ht="15">
      <c r="A80" s="37">
        <v>76</v>
      </c>
      <c r="B80" s="14" t="s">
        <v>102</v>
      </c>
      <c r="C80" s="29">
        <v>1</v>
      </c>
      <c r="D80" s="26">
        <v>3</v>
      </c>
      <c r="E80" s="36">
        <v>100</v>
      </c>
      <c r="F80" s="23" t="s">
        <v>69</v>
      </c>
      <c r="G80" s="28">
        <v>240</v>
      </c>
      <c r="H80" s="35">
        <v>1800000</v>
      </c>
    </row>
    <row r="81" spans="1:8" ht="15">
      <c r="A81" s="13">
        <v>77</v>
      </c>
      <c r="B81" s="14" t="s">
        <v>103</v>
      </c>
      <c r="C81" s="29">
        <v>10</v>
      </c>
      <c r="D81" s="26">
        <v>27</v>
      </c>
      <c r="E81" s="27">
        <v>257000</v>
      </c>
      <c r="F81" s="23" t="s">
        <v>21</v>
      </c>
      <c r="G81" s="28">
        <v>5</v>
      </c>
      <c r="H81" s="35">
        <v>36000</v>
      </c>
    </row>
    <row r="82" spans="1:8" ht="15">
      <c r="A82" s="13">
        <v>79</v>
      </c>
      <c r="B82" s="14" t="s">
        <v>104</v>
      </c>
      <c r="C82" s="29">
        <v>10</v>
      </c>
      <c r="D82" s="26">
        <v>12</v>
      </c>
      <c r="E82" s="27">
        <v>125000</v>
      </c>
      <c r="F82" s="23" t="s">
        <v>21</v>
      </c>
      <c r="G82" s="28">
        <v>21600</v>
      </c>
      <c r="H82" s="35">
        <v>43200</v>
      </c>
    </row>
    <row r="83" spans="1:8" ht="15">
      <c r="A83" s="13">
        <v>80</v>
      </c>
      <c r="B83" s="34" t="s">
        <v>105</v>
      </c>
      <c r="C83" s="29">
        <v>2</v>
      </c>
      <c r="D83" s="26">
        <v>4</v>
      </c>
      <c r="E83" s="27">
        <v>573550</v>
      </c>
      <c r="F83" s="23" t="s">
        <v>21</v>
      </c>
      <c r="G83" s="28">
        <v>1911</v>
      </c>
      <c r="H83" s="35">
        <v>1147</v>
      </c>
    </row>
    <row r="84" spans="1:8" ht="15">
      <c r="A84" s="37">
        <v>81</v>
      </c>
      <c r="B84" s="14" t="s">
        <v>106</v>
      </c>
      <c r="C84" s="29">
        <v>10</v>
      </c>
      <c r="D84" s="26">
        <v>13</v>
      </c>
      <c r="E84" s="27">
        <v>22500</v>
      </c>
      <c r="F84" s="23" t="s">
        <v>21</v>
      </c>
      <c r="G84" s="28">
        <v>2700</v>
      </c>
      <c r="H84" s="35">
        <v>5000000</v>
      </c>
    </row>
    <row r="85" spans="1:8" ht="15">
      <c r="A85" s="37">
        <v>82</v>
      </c>
      <c r="B85" s="14" t="s">
        <v>107</v>
      </c>
      <c r="C85" s="29">
        <v>5</v>
      </c>
      <c r="D85" s="26">
        <v>1</v>
      </c>
      <c r="E85" s="27">
        <v>23500</v>
      </c>
      <c r="F85" s="23" t="s">
        <v>42</v>
      </c>
      <c r="G85" s="28">
        <v>12000</v>
      </c>
      <c r="H85" s="35">
        <v>45000</v>
      </c>
    </row>
    <row r="86" spans="1:8" s="39" customFormat="1" ht="18.75">
      <c r="A86" s="40" t="s">
        <v>108</v>
      </c>
      <c r="B86" s="41"/>
      <c r="C86" s="42">
        <f>SUM(C10:C85)</f>
        <v>1701</v>
      </c>
      <c r="D86" s="43">
        <f>SUM(D10:D85)</f>
        <v>5133</v>
      </c>
      <c r="E86" s="44">
        <f>SUM(E10:E85)</f>
        <v>340410145.39479899</v>
      </c>
      <c r="F86" s="43"/>
      <c r="G86" s="45">
        <f>SUM(G10:G85)</f>
        <v>18235086.92343343</v>
      </c>
      <c r="H86" s="44">
        <f>SUM(H10:H85)</f>
        <v>733821147.93175483</v>
      </c>
    </row>
    <row r="87" spans="1:18" ht="15.75">
      <c r="A87" s="46">
        <v>2019</v>
      </c>
      <c r="B87" s="47"/>
      <c r="C87" s="48">
        <v>1600</v>
      </c>
      <c r="D87" s="48">
        <v>4632</v>
      </c>
      <c r="E87" s="48">
        <v>339018815.39479899</v>
      </c>
      <c r="F87" s="49"/>
      <c r="G87" s="48">
        <v>18221517.92343343</v>
      </c>
      <c r="H87" s="48">
        <v>684155147.93175483</v>
      </c>
      <c r="L87" s="50"/>
      <c r="M87" s="50"/>
      <c r="N87" s="50"/>
      <c r="O87" s="50"/>
      <c r="P87" s="50"/>
      <c r="Q87" s="50"/>
      <c r="R87" s="50"/>
    </row>
    <row r="88" spans="1:18" ht="15.75">
      <c r="A88" s="46">
        <v>2018</v>
      </c>
      <c r="B88" s="47"/>
      <c r="C88" s="51">
        <v>1545</v>
      </c>
      <c r="D88" s="52">
        <v>4474</v>
      </c>
      <c r="E88" s="53">
        <v>318483077.25</v>
      </c>
      <c r="F88" s="54"/>
      <c r="G88" s="55">
        <v>17136693.210000001</v>
      </c>
      <c r="H88" s="55">
        <v>644159722</v>
      </c>
      <c r="L88" s="50"/>
      <c r="M88" s="50"/>
      <c r="N88" s="50"/>
      <c r="O88" s="50"/>
      <c r="P88" s="50"/>
      <c r="Q88" s="50"/>
      <c r="R88" s="50"/>
    </row>
    <row r="89" spans="1:18" ht="15.75">
      <c r="A89" s="46">
        <v>2017</v>
      </c>
      <c r="B89" s="47"/>
      <c r="C89" s="56">
        <v>1350</v>
      </c>
      <c r="D89" s="54">
        <v>3618</v>
      </c>
      <c r="E89" s="53">
        <v>318050363</v>
      </c>
      <c r="F89" s="54"/>
      <c r="G89" s="55">
        <v>19626976</v>
      </c>
      <c r="H89" s="55">
        <v>576478672</v>
      </c>
      <c r="L89" s="50"/>
      <c r="M89" s="50"/>
      <c r="N89" s="50"/>
      <c r="O89" s="50"/>
      <c r="P89" s="50"/>
      <c r="Q89" s="50"/>
      <c r="R89" s="50"/>
    </row>
    <row r="90" spans="1:18" ht="15.75">
      <c r="A90" s="46">
        <v>2016</v>
      </c>
      <c r="B90" s="47"/>
      <c r="C90" s="56">
        <v>1324</v>
      </c>
      <c r="D90" s="54">
        <v>3594</v>
      </c>
      <c r="E90" s="55">
        <v>318050363</v>
      </c>
      <c r="F90" s="54"/>
      <c r="G90" s="55"/>
      <c r="H90" s="55">
        <v>576478672</v>
      </c>
      <c r="L90" s="50"/>
      <c r="M90" s="50"/>
      <c r="N90" s="50"/>
      <c r="O90" s="50"/>
      <c r="P90" s="50"/>
      <c r="Q90" s="50"/>
      <c r="R90" s="50"/>
    </row>
    <row r="91" spans="1:8" ht="15">
      <c r="A91" s="57"/>
      <c r="B91" s="58"/>
      <c r="C91" s="59"/>
      <c r="D91" s="59"/>
      <c r="E91" s="59"/>
      <c r="F91" s="59"/>
      <c r="G91" s="60"/>
      <c r="H91" s="60"/>
    </row>
    <row r="93" spans="1:1" ht="15">
      <c r="A93" s="61" t="s">
        <v>109</v>
      </c>
    </row>
  </sheetData>
  <mergeCells count="18">
    <mergeCell ref="A91:B91"/>
    <mergeCell ref="E5:E8"/>
    <mergeCell ref="F7:F8"/>
    <mergeCell ref="G7:G8"/>
    <mergeCell ref="H7:H8"/>
    <mergeCell ref="A86:B86"/>
    <mergeCell ref="A87:B87"/>
    <mergeCell ref="A88:B88"/>
    <mergeCell ref="A89:B89"/>
    <mergeCell ref="A90:B90"/>
    <mergeCell ref="A1:H1"/>
    <mergeCell ref="A2:H2"/>
    <mergeCell ref="A3:H3"/>
    <mergeCell ref="F5:H6"/>
    <mergeCell ref="A5:A8"/>
    <mergeCell ref="B5:B8"/>
    <mergeCell ref="C5:C8"/>
    <mergeCell ref="D5:D8"/>
  </mergeCells>
  <pageMargins left="0.7" right="0.7" top="0.75" bottom="0.75" header="0.3" footer="0.3"/>
  <pageSetup orientation="landscape" scale="75" r:id="rId1"/>
  <colBreaks count="1" manualBreakCount="1">
    <brk id="9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