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Sheet1!$A$1:$F$34</definedName>
  </definedNames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<sst xmlns="http://schemas.openxmlformats.org/spreadsheetml/2006/main" count="44" uniqueCount="41">
  <si>
    <t>Tabel 16</t>
  </si>
  <si>
    <t>Luas Panen, Produksi dan Rata-Rata Produksi Kacang Panjang</t>
  </si>
  <si>
    <t>Di Kabupaten Brebes Tahun 2023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</si>
  <si>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</si>
  <si>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</si>
  <si>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</si>
  <si>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</si>
  <si>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</si>
  <si>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</si>
  <si>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</si>
  <si>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</si>
  <si>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</si>
  <si>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</si>
  <si>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</si>
  <si>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</si>
  <si>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</si>
  <si>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</si>
  <si>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</si>
  <si>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</si>
  <si>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</si>
  <si>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</si>
  <si>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</si>
  <si>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jml pdd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</si>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</sst>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/>
    <xf numFmtId="177" fontId="3" fillId="2" borderId="0" xfId="20" applyNumberFormat="1" applyFont="1" applyFill="1" applyAlignment="1">
      <alignment horizontal="center" vertical="top"/>
    </xf>
    <xf numFmtId="0" fontId="2" fillId="2" borderId="0" xfId="20" applyNumberFormat="1" applyFont="1" applyFill="1" applyBorder="1" applyAlignment="1">
      <alignment vertical="top"/>
    </xf>
    <xf numFmtId="177" fontId="2" fillId="2" borderId="0" xfId="20" applyNumberFormat="1" applyFont="1" applyFill="1" applyAlignment="1">
      <alignment vertical="top"/>
    </xf>
    <xf numFmtId="177" fontId="7" fillId="2" borderId="0" xfId="20" applyNumberFormat="1" applyFont="1" applyFill="1" applyAlignment="1">
      <alignment vertical="top"/>
    </xf>
    <xf numFmtId="178" fontId="7" fillId="2" borderId="0" xfId="20" applyNumberFormat="1" applyFont="1" applyFill="1" applyAlignment="1">
      <alignment vertical="top"/>
    </xf>
    <xf numFmtId="177" fontId="7" fillId="2" borderId="0" xfId="20" applyNumberFormat="1" applyFont="1" applyFill="1" applyBorder="1" applyAlignment="1">
      <alignment vertical="top"/>
    </xf>
    <xf numFmtId="0" fontId="2" fillId="2" borderId="1" xfId="20" applyNumberFormat="1" applyFont="1" applyFill="1" applyBorder="1" applyAlignment="1">
      <alignment horizontal="center" vertical="center"/>
    </xf>
    <xf numFmtId="177" fontId="2" fillId="2" borderId="2" xfId="20" applyNumberFormat="1" applyFont="1" applyFill="1" applyBorder="1" applyAlignment="1">
      <alignment horizontal="center" vertical="center"/>
    </xf>
    <xf numFmtId="178" fontId="2" fillId="2" borderId="2" xfId="20" applyNumberFormat="1" applyFont="1" applyFill="1" applyBorder="1" applyAlignment="1">
      <alignment horizontal="center" vertical="center"/>
    </xf>
    <xf numFmtId="177" fontId="2" fillId="2" borderId="3" xfId="20" applyNumberFormat="1" applyFont="1" applyFill="1" applyBorder="1" applyAlignment="1">
      <alignment horizontal="center" vertical="center"/>
    </xf>
    <xf numFmtId="0" fontId="2" fillId="2" borderId="4" xfId="20" applyNumberFormat="1" applyFont="1" applyFill="1" applyBorder="1" applyAlignment="1">
      <alignment horizontal="center" vertical="center"/>
    </xf>
    <xf numFmtId="177" fontId="2" fillId="2" borderId="5" xfId="20" applyNumberFormat="1" applyFont="1" applyFill="1" applyBorder="1" applyAlignment="1">
      <alignment horizontal="center" vertical="center"/>
    </xf>
    <xf numFmtId="178" fontId="2" fillId="2" borderId="5" xfId="20" applyNumberFormat="1" applyFont="1" applyFill="1" applyBorder="1" applyAlignment="1">
      <alignment horizontal="center" vertical="center"/>
    </xf>
    <xf numFmtId="177" fontId="2" fillId="2" borderId="6" xfId="20" applyNumberFormat="1" applyFont="1" applyFill="1" applyBorder="1" applyAlignment="1">
      <alignment horizontal="center" vertical="center"/>
    </xf>
    <xf numFmtId="0" fontId="2" fillId="2" borderId="7" xfId="20" applyNumberFormat="1" applyFont="1" applyFill="1" applyBorder="1" applyAlignment="1">
      <alignment horizontal="center" vertical="center"/>
    </xf>
    <xf numFmtId="177" fontId="2" fillId="2" borderId="8" xfId="20" applyNumberFormat="1" applyFont="1" applyFill="1" applyBorder="1" applyAlignment="1">
      <alignment horizontal="center" vertical="center"/>
    </xf>
    <xf numFmtId="178" fontId="2" fillId="2" borderId="8" xfId="20" applyNumberFormat="1" applyFont="1" applyFill="1" applyBorder="1" applyAlignment="1">
      <alignment horizontal="center" vertical="center"/>
    </xf>
    <xf numFmtId="177" fontId="2" fillId="2" borderId="9" xfId="20" applyNumberFormat="1" applyFont="1" applyFill="1" applyBorder="1" applyAlignment="1">
      <alignment horizontal="center" vertical="center" wrapText="1"/>
    </xf>
    <xf numFmtId="0" fontId="2" fillId="2" borderId="10" xfId="20" applyNumberFormat="1" applyFont="1" applyFill="1" applyBorder="1" applyAlignment="1" quotePrefix="1">
      <alignment horizontal="center" vertical="center"/>
    </xf>
    <xf numFmtId="0" fontId="2" fillId="2" borderId="11" xfId="20" applyNumberFormat="1" applyFont="1" applyFill="1" applyBorder="1" applyAlignment="1" quotePrefix="1">
      <alignment horizontal="center" vertical="center"/>
    </xf>
    <xf numFmtId="0" fontId="2" fillId="2" borderId="12" xfId="20" applyNumberFormat="1" applyFont="1" applyFill="1" applyBorder="1" applyAlignment="1" quotePrefix="1">
      <alignment horizontal="center" vertical="center"/>
    </xf>
    <xf numFmtId="0" fontId="2" fillId="2" borderId="13" xfId="20" applyNumberFormat="1" applyFont="1" applyFill="1" applyBorder="1" applyAlignment="1">
      <alignment vertical="top" wrapText="1"/>
    </xf>
    <xf numFmtId="177" fontId="2" fillId="2" borderId="14" xfId="20" applyNumberFormat="1" applyFont="1" applyFill="1" applyBorder="1" applyAlignment="1">
      <alignment vertical="top" wrapText="1"/>
    </xf>
    <xf numFmtId="177" fontId="6" fillId="2" borderId="14" xfId="20" applyNumberFormat="1" applyFont="1" applyFill="1" applyBorder="1" applyAlignment="1">
      <alignment vertical="top"/>
    </xf>
    <xf numFmtId="178" fontId="6" fillId="2" borderId="14" xfId="20" applyNumberFormat="1" applyFont="1" applyFill="1" applyBorder="1" applyAlignment="1">
      <alignment vertical="top"/>
    </xf>
    <xf numFmtId="177" fontId="6" fillId="2" borderId="15" xfId="20" applyNumberFormat="1" applyFont="1" applyFill="1" applyBorder="1" applyAlignment="1">
      <alignment vertical="top"/>
    </xf>
    <xf numFmtId="0" fontId="2" fillId="2" borderId="16" xfId="20" applyNumberFormat="1" applyFont="1" applyFill="1" applyBorder="1" applyAlignment="1">
      <alignment vertical="top" wrapText="1"/>
    </xf>
    <xf numFmtId="177" fontId="2" fillId="2" borderId="17" xfId="20" applyNumberFormat="1" applyFont="1" applyFill="1" applyBorder="1" applyAlignment="1">
      <alignment vertical="top" wrapText="1"/>
    </xf>
    <xf numFmtId="177" fontId="6" fillId="2" borderId="17" xfId="20" applyNumberFormat="1" applyFont="1" applyFill="1" applyBorder="1" applyAlignment="1">
      <alignment vertical="top"/>
    </xf>
    <xf numFmtId="0" fontId="5" fillId="0" borderId="18" xfId="0" applyFont="1" applyBorder="1" applyAlignment="1">
      <alignment horizontal="right"/>
    </xf>
    <xf numFmtId="177" fontId="3" fillId="2" borderId="19" xfId="20" applyNumberFormat="1" applyFont="1" applyFill="1" applyBorder="1" applyAlignment="1">
      <alignment vertical="top" wrapText="1"/>
    </xf>
    <xf numFmtId="178" fontId="3" fillId="2" borderId="19" xfId="20" applyNumberFormat="1" applyFont="1" applyFill="1" applyBorder="1" applyAlignment="1">
      <alignment vertical="top" wrapText="1"/>
    </xf>
    <xf numFmtId="177" fontId="3" fillId="2" borderId="20" xfId="20" applyNumberFormat="1" applyFont="1" applyFill="1" applyBorder="1" applyAlignment="1">
      <alignment vertical="top" wrapText="1"/>
    </xf>
    <xf numFmtId="178" fontId="4" fillId="2" borderId="20" xfId="20" applyNumberFormat="1" applyFont="1" applyFill="1" applyBorder="1" applyAlignment="1">
      <alignment vertical="top"/>
    </xf>
    <xf numFmtId="177" fontId="4" fillId="2" borderId="21" xfId="20" applyNumberFormat="1" applyFont="1" applyFill="1" applyBorder="1" applyAlignment="1">
      <alignment vertical="top"/>
    </xf>
    <xf numFmtId="177" fontId="3" fillId="2" borderId="22" xfId="20" applyNumberFormat="1" applyFont="1" applyFill="1" applyBorder="1" applyAlignment="1">
      <alignment vertical="top" wrapText="1"/>
    </xf>
    <xf numFmtId="178" fontId="3" fillId="2" borderId="22" xfId="20" applyNumberFormat="1" applyFont="1" applyFill="1" applyBorder="1" applyAlignment="1">
      <alignment vertical="top" wrapText="1"/>
    </xf>
    <xf numFmtId="177" fontId="3" fillId="2" borderId="23" xfId="20" applyNumberFormat="1" applyFont="1" applyFill="1" applyBorder="1" applyAlignment="1">
      <alignment vertical="top" wrapText="1"/>
    </xf>
    <xf numFmtId="0" fontId="2" fillId="2" borderId="24" xfId="20" applyNumberFormat="1" applyFont="1" applyFill="1" applyBorder="1" applyAlignment="1">
      <alignment vertical="top" wrapText="1"/>
    </xf>
    <xf numFmtId="177" fontId="2" fillId="2" borderId="22" xfId="20" applyNumberFormat="1" applyFont="1" applyFill="1" applyBorder="1" applyAlignment="1">
      <alignment vertical="top" wrapText="1"/>
    </xf>
    <xf numFmtId="178" fontId="2" fillId="2" borderId="22" xfId="20" applyNumberFormat="1" applyFont="1" applyFill="1" applyBorder="1" applyAlignment="1">
      <alignment vertical="top" wrapText="1"/>
    </xf>
    <xf numFmtId="177" fontId="2" fillId="2" borderId="23" xfId="20" applyNumberFormat="1" applyFont="1" applyFill="1" applyBorder="1" applyAlignment="1">
      <alignment vertical="top" wrapText="1"/>
    </xf>
    <xf numFmtId="178" fontId="2" fillId="2" borderId="14" xfId="20" applyNumberFormat="1" applyFont="1" applyFill="1" applyBorder="1" applyAlignment="1">
      <alignment vertical="top" wrapText="1"/>
    </xf>
    <xf numFmtId="177" fontId="2" fillId="2" borderId="15" xfId="20" applyNumberFormat="1" applyFont="1" applyFill="1" applyBorder="1" applyAlignment="1">
      <alignment vertical="top" wrapText="1"/>
    </xf>
    <xf numFmtId="0" fontId="2" fillId="2" borderId="25" xfId="20" applyNumberFormat="1" applyFont="1" applyFill="1" applyBorder="1" applyAlignment="1">
      <alignment vertical="top" wrapText="1"/>
    </xf>
    <xf numFmtId="177" fontId="2" fillId="2" borderId="26" xfId="20" applyNumberFormat="1" applyFont="1" applyFill="1" applyBorder="1" applyAlignment="1">
      <alignment vertical="top" wrapText="1"/>
    </xf>
    <xf numFmtId="178" fontId="2" fillId="2" borderId="26" xfId="20" applyNumberFormat="1" applyFont="1" applyFill="1" applyBorder="1" applyAlignment="1">
      <alignment vertical="top" wrapText="1"/>
    </xf>
    <xf numFmtId="177" fontId="2" fillId="2" borderId="27" xfId="20" applyNumberFormat="1" applyFont="1" applyFill="1" applyBorder="1" applyAlignment="1">
      <alignment vertical="top" wrapText="1"/>
    </xf>
    <xf numFmtId="0" fontId="1" fillId="2" borderId="0" xfId="20" applyNumberFormat="1" applyFont="1" applyFill="1" applyBorder="1" applyAlignment="1">
      <alignment vertical="top"/>
    </xf>
    <xf numFmtId="177" fontId="1" fillId="2" borderId="0" xfId="20" applyNumberFormat="1" applyFont="1" applyFill="1" applyAlignment="1">
      <alignment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172215-2c8a-4d5a-8509-b7a1c3b2012a}">
  <dimension ref="A1:I34"/>
  <sheetViews>
    <sheetView view="pageBreakPreview" zoomScale="60" zoomScaleNormal="100" workbookViewId="0" topLeftCell="A25">
      <selection pane="topLeft" activeCell="B9" sqref="B9:F30"/>
    </sheetView>
  </sheetViews>
  <sheetFormatPr defaultRowHeight="14.5" customHeight="1"/>
  <cols>
    <col min="1" max="1" width="23.5714285714286" style="1" customWidth="1"/>
    <col min="2" max="16384" width="9.14285714285714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1" t="s">
        <v>22</v>
      </c>
    </row>
    <row r="9" spans="1:9" ht="25" customHeight="1">
      <c r="A9" s="23" t="s">
        <v>23</v>
      </c>
      <c r="B9" s="24">
        <v>25</v>
      </c>
      <c r="C9" s="25">
        <v>25</v>
      </c>
      <c r="D9" s="24">
        <v>42.70</v>
      </c>
      <c r="E9" s="26">
        <f>(D9*10)/C9</f>
        <v>17.079999999999998</v>
      </c>
      <c r="F9" s="27">
        <f>G9*$I$11</f>
        <v>172.25387543505818</v>
      </c>
      <c r="G9" s="1">
        <v>64984</v>
      </c>
      <c r="I9" s="1">
        <v>0.055223168855365101</v>
      </c>
    </row>
    <row r="10" spans="1:9" ht="25" customHeight="1">
      <c r="A10" s="23" t="s">
        <v>24</v>
      </c>
      <c r="B10" s="24">
        <v>0</v>
      </c>
      <c r="C10" s="25">
        <v>0</v>
      </c>
      <c r="D10" s="24">
        <v>0</v>
      </c>
      <c r="E10" s="24">
        <v>0</v>
      </c>
      <c r="F10" s="27">
        <f t="shared" si="0" ref="F10:F25">G10*$I$11</f>
        <v>281.00464096925327</v>
      </c>
      <c r="G10" s="1">
        <v>106011</v>
      </c>
      <c r="I10" s="1">
        <f>I9*4</f>
        <v>0.2208926754214604</v>
      </c>
    </row>
    <row r="11" spans="1:9" ht="25" customHeight="1">
      <c r="A11" s="23" t="s">
        <v>25</v>
      </c>
      <c r="B11" s="24">
        <v>0</v>
      </c>
      <c r="C11" s="25">
        <v>0</v>
      </c>
      <c r="D11" s="24">
        <v>0</v>
      </c>
      <c r="E11" s="24">
        <v>0</v>
      </c>
      <c r="F11" s="27">
        <f t="shared" si="0"/>
        <v>306.56545779832294</v>
      </c>
      <c r="G11" s="1">
        <v>115654</v>
      </c>
      <c r="I11" s="1">
        <f>(I10*12)/1000</f>
        <v>0.0026507121050575247</v>
      </c>
    </row>
    <row r="12" spans="1:7" ht="25" customHeight="1">
      <c r="A12" s="23" t="s">
        <v>26</v>
      </c>
      <c r="B12" s="24">
        <v>0</v>
      </c>
      <c r="C12" s="25">
        <v>0</v>
      </c>
      <c r="D12" s="24">
        <v>0</v>
      </c>
      <c r="E12" s="24">
        <v>0</v>
      </c>
      <c r="F12" s="27">
        <f t="shared" si="0"/>
        <v>308.67277392184371</v>
      </c>
      <c r="G12" s="1">
        <v>116449</v>
      </c>
    </row>
    <row r="13" spans="1:7" ht="25" customHeight="1">
      <c r="A13" s="23" t="s">
        <v>27</v>
      </c>
      <c r="B13" s="24">
        <v>0</v>
      </c>
      <c r="C13" s="25">
        <v>0</v>
      </c>
      <c r="D13" s="24">
        <v>0</v>
      </c>
      <c r="E13" s="24">
        <v>0</v>
      </c>
      <c r="F13" s="27">
        <f t="shared" si="0"/>
        <v>190.8380180036165</v>
      </c>
      <c r="G13" s="1">
        <v>71995</v>
      </c>
    </row>
    <row r="14" spans="1:7" ht="25" customHeight="1">
      <c r="A14" s="23" t="s">
        <v>28</v>
      </c>
      <c r="B14" s="24">
        <v>0</v>
      </c>
      <c r="C14" s="25">
        <v>0</v>
      </c>
      <c r="D14" s="24">
        <v>0</v>
      </c>
      <c r="E14" s="24">
        <v>0</v>
      </c>
      <c r="F14" s="27">
        <f t="shared" si="0"/>
        <v>212.37770456931395</v>
      </c>
      <c r="G14" s="1">
        <v>80121</v>
      </c>
    </row>
    <row r="15" spans="1:7" ht="25" customHeight="1">
      <c r="A15" s="23" t="s">
        <v>29</v>
      </c>
      <c r="B15" s="24">
        <v>0</v>
      </c>
      <c r="C15" s="25">
        <v>0</v>
      </c>
      <c r="D15" s="24">
        <v>0</v>
      </c>
      <c r="E15" s="24">
        <v>0</v>
      </c>
      <c r="F15" s="27">
        <f t="shared" si="0"/>
        <v>432.59356483328298</v>
      </c>
      <c r="G15" s="1">
        <v>163199</v>
      </c>
    </row>
    <row r="16" spans="1:7" ht="25" customHeight="1">
      <c r="A16" s="23" t="s">
        <v>30</v>
      </c>
      <c r="B16" s="24">
        <v>0</v>
      </c>
      <c r="C16" s="25">
        <v>0</v>
      </c>
      <c r="D16" s="24">
        <v>0</v>
      </c>
      <c r="E16" s="24">
        <v>0</v>
      </c>
      <c r="F16" s="27">
        <f t="shared" si="0"/>
        <v>397.67838498546524</v>
      </c>
      <c r="G16" s="1">
        <v>150027</v>
      </c>
    </row>
    <row r="17" spans="1:7" ht="25" customHeight="1">
      <c r="A17" s="23" t="s">
        <v>31</v>
      </c>
      <c r="B17" s="24">
        <v>0</v>
      </c>
      <c r="C17" s="25">
        <v>0</v>
      </c>
      <c r="D17" s="24">
        <v>0</v>
      </c>
      <c r="E17" s="24">
        <v>0</v>
      </c>
      <c r="F17" s="27">
        <f t="shared" si="0"/>
        <v>352.139151020577</v>
      </c>
      <c r="G17" s="1">
        <v>132847</v>
      </c>
    </row>
    <row r="18" spans="1:7" ht="25" customHeight="1">
      <c r="A18" s="23" t="s">
        <v>32</v>
      </c>
      <c r="B18" s="24">
        <v>0</v>
      </c>
      <c r="C18" s="25">
        <v>0</v>
      </c>
      <c r="D18" s="24">
        <v>0</v>
      </c>
      <c r="E18" s="24">
        <v>0</v>
      </c>
      <c r="F18" s="27">
        <f t="shared" si="0"/>
        <v>378.85302761534672</v>
      </c>
      <c r="G18" s="1">
        <v>142925</v>
      </c>
    </row>
    <row r="19" spans="1:7" ht="25" customHeight="1">
      <c r="A19" s="23" t="s">
        <v>33</v>
      </c>
      <c r="B19" s="24">
        <v>0</v>
      </c>
      <c r="C19" s="25">
        <v>0</v>
      </c>
      <c r="D19" s="24">
        <v>0</v>
      </c>
      <c r="E19" s="24">
        <v>0</v>
      </c>
      <c r="F19" s="27">
        <f t="shared" si="0"/>
        <v>288.13505653185797</v>
      </c>
      <c r="G19" s="1">
        <v>108701</v>
      </c>
    </row>
    <row r="20" spans="1:7" ht="25" customHeight="1">
      <c r="A20" s="23" t="s">
        <v>34</v>
      </c>
      <c r="B20" s="24">
        <v>0</v>
      </c>
      <c r="C20" s="25">
        <v>0</v>
      </c>
      <c r="D20" s="24">
        <v>0</v>
      </c>
      <c r="E20" s="24">
        <v>0</v>
      </c>
      <c r="F20" s="27">
        <f t="shared" si="0"/>
        <v>183.56181327523359</v>
      </c>
      <c r="G20" s="1">
        <v>69250</v>
      </c>
    </row>
    <row r="21" spans="1:7" ht="25" customHeight="1">
      <c r="A21" s="23" t="s">
        <v>35</v>
      </c>
      <c r="B21" s="24">
        <v>23</v>
      </c>
      <c r="C21" s="25">
        <v>41</v>
      </c>
      <c r="D21" s="24">
        <v>94.90</v>
      </c>
      <c r="E21" s="26">
        <f t="shared" si="1" ref="E21">(D21*10)/C21</f>
        <v>23.146341463414632</v>
      </c>
      <c r="F21" s="27">
        <f t="shared" si="0"/>
        <v>502.32054675682116</v>
      </c>
      <c r="G21" s="1">
        <v>189504</v>
      </c>
    </row>
    <row r="22" spans="1:7" ht="25" customHeight="1">
      <c r="A22" s="23" t="s">
        <v>36</v>
      </c>
      <c r="B22" s="24">
        <v>0</v>
      </c>
      <c r="C22" s="25">
        <v>0</v>
      </c>
      <c r="D22" s="24">
        <v>0</v>
      </c>
      <c r="E22" s="24">
        <v>0</v>
      </c>
      <c r="F22" s="27">
        <f t="shared" si="0"/>
        <v>444.70201772918574</v>
      </c>
      <c r="G22" s="1">
        <v>167767</v>
      </c>
    </row>
    <row r="23" spans="1:7" ht="25" customHeight="1">
      <c r="A23" s="23" t="s">
        <v>37</v>
      </c>
      <c r="B23" s="24">
        <v>0</v>
      </c>
      <c r="C23" s="25">
        <v>0</v>
      </c>
      <c r="D23" s="24">
        <v>0</v>
      </c>
      <c r="E23" s="24">
        <v>0</v>
      </c>
      <c r="F23" s="27">
        <f t="shared" si="0"/>
        <v>237.83249291418136</v>
      </c>
      <c r="G23" s="1">
        <v>89724</v>
      </c>
    </row>
    <row r="24" spans="1:7" ht="25" customHeight="1">
      <c r="A24" s="23" t="s">
        <v>38</v>
      </c>
      <c r="B24" s="24">
        <v>0</v>
      </c>
      <c r="C24" s="25">
        <v>0</v>
      </c>
      <c r="D24" s="24">
        <v>0</v>
      </c>
      <c r="E24" s="24">
        <v>0</v>
      </c>
      <c r="F24" s="27">
        <f t="shared" si="0"/>
        <v>240.62634347291197</v>
      </c>
      <c r="G24" s="1">
        <v>90778</v>
      </c>
    </row>
    <row r="25" spans="1:7" ht="25" customHeight="1">
      <c r="A25" s="28" t="s">
        <v>39</v>
      </c>
      <c r="B25" s="29">
        <v>0</v>
      </c>
      <c r="C25" s="30">
        <v>0</v>
      </c>
      <c r="D25" s="29">
        <v>0</v>
      </c>
      <c r="E25" s="24">
        <v>0</v>
      </c>
      <c r="F25" s="27">
        <f t="shared" si="0"/>
        <v>502.80297635994162</v>
      </c>
      <c r="G25" s="1">
        <v>189686</v>
      </c>
    </row>
    <row r="26" spans="1:6" ht="25" customHeight="1">
      <c r="A26" s="31">
        <v>2023</v>
      </c>
      <c r="B26" s="32">
        <f>SUM(B9:B25)</f>
        <v>48</v>
      </c>
      <c r="C26" s="32">
        <f t="shared" si="2" ref="C26:F26">SUM(C9:C25)</f>
        <v>66</v>
      </c>
      <c r="D26" s="32">
        <f t="shared" si="2"/>
        <v>137.60000000000002</v>
      </c>
      <c r="E26" s="33">
        <v>20.11</v>
      </c>
      <c r="F26" s="32">
        <f t="shared" si="2"/>
        <v>5432.9578461922147</v>
      </c>
    </row>
    <row r="27" spans="1:6" ht="25" customHeight="1">
      <c r="A27" s="31">
        <f>A26-1</f>
        <v>2022</v>
      </c>
      <c r="B27" s="34">
        <v>113</v>
      </c>
      <c r="C27" s="34">
        <v>109</v>
      </c>
      <c r="D27" s="34">
        <v>210.35</v>
      </c>
      <c r="E27" s="35">
        <v>15.749458874458874</v>
      </c>
      <c r="F27" s="36">
        <v>6957.3927707669764</v>
      </c>
    </row>
    <row r="28" spans="1:6" ht="25" customHeight="1">
      <c r="A28" s="31">
        <f>A27-1</f>
        <v>2021</v>
      </c>
      <c r="B28" s="37">
        <v>92</v>
      </c>
      <c r="C28" s="37">
        <v>105</v>
      </c>
      <c r="D28" s="37">
        <v>363.50</v>
      </c>
      <c r="E28" s="38">
        <v>34.61904761904762</v>
      </c>
      <c r="F28" s="39">
        <v>6896.7446468049011</v>
      </c>
    </row>
    <row r="29" spans="1:6" ht="25" customHeight="1">
      <c r="A29" s="31">
        <f>A28-1</f>
        <v>2020</v>
      </c>
      <c r="B29" s="37">
        <v>70</v>
      </c>
      <c r="C29" s="37">
        <v>67</v>
      </c>
      <c r="D29" s="37">
        <v>126</v>
      </c>
      <c r="E29" s="38">
        <v>18.78</v>
      </c>
      <c r="F29" s="39">
        <v>6254</v>
      </c>
    </row>
    <row r="30" spans="1:6" ht="25" customHeight="1">
      <c r="A30" s="31">
        <f>A29-1</f>
        <v>2019</v>
      </c>
      <c r="B30" s="37">
        <v>18</v>
      </c>
      <c r="C30" s="37">
        <v>19</v>
      </c>
      <c r="D30" s="37">
        <v>19</v>
      </c>
      <c r="E30" s="38">
        <v>10</v>
      </c>
      <c r="F30" s="39">
        <v>6226</v>
      </c>
    </row>
    <row r="31" spans="1:6" ht="14.5">
      <c r="A31" s="40"/>
      <c r="B31" s="41"/>
      <c r="C31" s="41"/>
      <c r="D31" s="41"/>
      <c r="E31" s="42"/>
      <c r="F31" s="43"/>
    </row>
    <row r="32" spans="1:6" ht="14.5">
      <c r="A32" s="23"/>
      <c r="B32" s="24"/>
      <c r="C32" s="24"/>
      <c r="D32" s="24"/>
      <c r="E32" s="44"/>
      <c r="F32" s="45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