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<sst xmlns="http://schemas.openxmlformats.org/spreadsheetml/2006/main" count="30" uniqueCount="30">
  <si>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</si>
  <si>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Realisasi Produksi, Ketersediaan dan Kebutuhan Pangan</t>
  </si>
  <si>
    <t>Komoditas Gula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</si>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</sst>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.00_);_(* \(#,##0.00\);_(* &quot;-&quot;??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 applyAlignment="1">
      <alignment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2" borderId="1" xfId="0" applyFont="1" applyBorder="1" applyAlignment="1">
      <alignment horizontal="center" wrapText="1"/>
    </xf>
    <xf numFmtId="0" fontId="6" fillId="0" borderId="0" xfId="0" applyFont="1"/>
    <xf numFmtId="0" fontId="9" fillId="0" borderId="2" xfId="0" applyFont="1" applyBorder="1"/>
    <xf numFmtId="0" fontId="3" fillId="2" borderId="3" xfId="0" applyFont="1" applyBorder="1" applyAlignment="1" quotePrefix="1">
      <alignment horizontal="center"/>
    </xf>
    <xf numFmtId="0" fontId="8" fillId="0" borderId="0" xfId="0" applyFont="1"/>
    <xf numFmtId="0" fontId="3" fillId="0" borderId="3" xfId="0" applyFont="1" applyBorder="1"/>
    <xf numFmtId="178" fontId="2" fillId="0" borderId="3" xfId="0" applyNumberFormat="1" applyFont="1" applyBorder="1" applyAlignment="1">
      <alignment horizontal="right"/>
    </xf>
    <xf numFmtId="177" fontId="7" fillId="0" borderId="3" xfId="0" applyNumberFormat="1" applyFont="1" applyBorder="1"/>
    <xf numFmtId="177" fontId="7" fillId="0" borderId="4" xfId="0" applyNumberFormat="1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 wrapText="1"/>
    </xf>
    <xf numFmtId="2" fontId="2" fillId="0" borderId="3" xfId="0" applyNumberFormat="1" applyFont="1" applyBorder="1" applyAlignment="1">
      <alignment horizontal="right"/>
    </xf>
    <xf numFmtId="177" fontId="6" fillId="0" borderId="3" xfId="0" applyNumberFormat="1" applyFont="1" applyBorder="1"/>
    <xf numFmtId="0" fontId="3" fillId="0" borderId="3" xfId="0" applyFont="1" applyBorder="1" applyAlignment="1">
      <alignment horizontal="right"/>
    </xf>
    <xf numFmtId="4" fontId="3" fillId="0" borderId="5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/>
    </xf>
    <xf numFmtId="4" fontId="4" fillId="0" borderId="3" xfId="0" applyNumberFormat="1" applyFont="1" applyBorder="1"/>
    <xf numFmtId="177" fontId="5" fillId="0" borderId="3" xfId="0" applyNumberFormat="1" applyFont="1" applyBorder="1"/>
    <xf numFmtId="177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77" fontId="4" fillId="0" borderId="3" xfId="0" applyNumberFormat="1" applyFont="1" applyBorder="1"/>
    <xf numFmtId="177" fontId="4" fillId="0" borderId="4" xfId="0" applyNumberFormat="1" applyFont="1" applyBorder="1"/>
    <xf numFmtId="0" fontId="4" fillId="0" borderId="3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9e3873-442a-41b5-84ae-daef345e4cf2}">
  <dimension ref="A1:J29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/>
    </row>
    <row r="7" spans="1:7" ht="15">
      <c r="A7" s="7"/>
      <c r="B7" s="7"/>
      <c r="C7" s="7"/>
      <c r="D7" s="7"/>
      <c r="E7" s="7"/>
      <c r="F7" s="7"/>
      <c r="G7" s="7"/>
    </row>
    <row r="8" spans="1:10" ht="1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9">
        <f>(1.13*4)/1000</f>
        <v>0.0045199999999999997</v>
      </c>
      <c r="I8" s="9">
        <v>2066426</v>
      </c>
      <c r="J8" s="9">
        <v>0.0008833333333333333</v>
      </c>
    </row>
    <row r="9" spans="1:10" ht="15">
      <c r="A9" s="10" t="s">
        <v>18</v>
      </c>
      <c r="B9" s="11"/>
      <c r="C9" s="11"/>
      <c r="D9" s="12"/>
      <c r="E9" s="13">
        <f>$I$8*$J$8</f>
      </c>
      <c r="F9" s="14">
        <f>D9-E9</f>
      </c>
      <c r="G9" s="15">
        <f>F9</f>
        <v>-1825.342967</v>
      </c>
      <c r="J9" s="9">
        <f>(0.103*4)/1000</f>
        <v>0.00041199999999999999</v>
      </c>
    </row>
    <row r="10" spans="1:7" ht="15">
      <c r="A10" s="10" t="s">
        <v>19</v>
      </c>
      <c r="B10" s="11"/>
      <c r="C10" s="11"/>
      <c r="D10" s="12"/>
      <c r="E10" s="13">
        <f>$I$8*$J$8</f>
      </c>
      <c r="F10" s="14">
        <f>D10-E10</f>
      </c>
      <c r="G10" s="15">
        <f>G9+F10</f>
      </c>
    </row>
    <row r="11" spans="1:7" ht="15">
      <c r="A11" s="10" t="s">
        <v>20</v>
      </c>
      <c r="B11" s="11"/>
      <c r="C11" s="11"/>
      <c r="D11" s="12"/>
      <c r="E11" s="13">
        <f>$I$8*$J$8</f>
      </c>
      <c r="F11" s="14">
        <f>D11-E11</f>
      </c>
      <c r="G11" s="15">
        <f>G10+F11</f>
      </c>
    </row>
    <row r="12" spans="1:7" ht="15">
      <c r="A12" s="10" t="s">
        <v>21</v>
      </c>
      <c r="B12" s="11"/>
      <c r="C12" s="11"/>
      <c r="D12" s="12"/>
      <c r="E12" s="13">
        <f>$I$8*$J$8</f>
      </c>
      <c r="F12" s="14">
        <f>D12-E12</f>
      </c>
      <c r="G12" s="15">
        <f>G11+F12</f>
      </c>
    </row>
    <row r="13" spans="1:7" ht="15">
      <c r="A13" s="10" t="s">
        <v>22</v>
      </c>
      <c r="B13" s="11"/>
      <c r="C13" s="11"/>
      <c r="D13" s="12"/>
      <c r="E13" s="13">
        <f>$I$8*$J$8</f>
      </c>
      <c r="F13" s="14">
        <f>D13-E13</f>
      </c>
      <c r="G13" s="15">
        <f>G12+F13</f>
      </c>
    </row>
    <row r="14" spans="1:8" ht="15">
      <c r="A14" s="10" t="s">
        <v>23</v>
      </c>
      <c r="B14" s="16">
        <v>469.97</v>
      </c>
      <c r="C14" s="16">
        <f>H14/1000</f>
        <v>2192.6170000000002</v>
      </c>
      <c r="D14" s="17">
        <v>2192.6170000000002</v>
      </c>
      <c r="E14" s="13">
        <f>$I$8*$J$8</f>
      </c>
      <c r="F14" s="14">
        <f>D14-E14</f>
      </c>
      <c r="G14" s="15">
        <f>G13+F14</f>
      </c>
      <c r="H14" s="9">
        <v>2192617</v>
      </c>
    </row>
    <row r="15" spans="1:7" ht="15">
      <c r="A15" s="10" t="s">
        <v>24</v>
      </c>
      <c r="B15" s="16"/>
      <c r="C15" s="16"/>
      <c r="D15" s="17"/>
      <c r="E15" s="13">
        <f>$I$8*$J$8</f>
      </c>
      <c r="F15" s="14">
        <f>D15-E15</f>
      </c>
      <c r="G15" s="15">
        <f>G14+F15</f>
      </c>
    </row>
    <row r="16" spans="1:7" ht="15">
      <c r="A16" s="10" t="s">
        <v>25</v>
      </c>
      <c r="B16" s="16"/>
      <c r="C16" s="16"/>
      <c r="D16" s="17"/>
      <c r="E16" s="13">
        <f>$I$8*$J$8</f>
      </c>
      <c r="F16" s="14">
        <f>D16-E16</f>
      </c>
      <c r="G16" s="15">
        <f>G15+F16</f>
      </c>
    </row>
    <row r="17" spans="1:9" ht="15">
      <c r="A17" s="10" t="s">
        <v>26</v>
      </c>
      <c r="B17" s="11">
        <f>631.94-B14</f>
        <v>161.97</v>
      </c>
      <c r="C17" s="11">
        <f>I17/1000</f>
        <v>346.92239999999998</v>
      </c>
      <c r="D17" s="17">
        <v>346.92239999999993</v>
      </c>
      <c r="E17" s="13">
        <f>$I$8*$J$8</f>
      </c>
      <c r="F17" s="14">
        <f>D17-E17</f>
      </c>
      <c r="G17" s="15">
        <f>G16+F17</f>
      </c>
      <c r="H17" s="9">
        <v>2539539.40</v>
      </c>
      <c r="I17" s="9">
        <f>H17-H14</f>
        <v>346922.40</v>
      </c>
    </row>
    <row r="18" spans="1:7" ht="15">
      <c r="A18" s="10" t="s">
        <v>27</v>
      </c>
      <c r="B18" s="11"/>
      <c r="C18" s="11"/>
      <c r="D18" s="12"/>
      <c r="E18" s="13">
        <f>$I$8*$J$8</f>
      </c>
      <c r="F18" s="14">
        <f>D18-E18</f>
      </c>
      <c r="G18" s="15">
        <f>G17+F18</f>
      </c>
    </row>
    <row r="19" spans="1:7" ht="15">
      <c r="A19" s="10" t="s">
        <v>28</v>
      </c>
      <c r="B19" s="11"/>
      <c r="C19" s="11"/>
      <c r="D19" s="12"/>
      <c r="E19" s="13">
        <f>$I$8*$J$8</f>
      </c>
      <c r="F19" s="14">
        <f>D19-E19</f>
      </c>
      <c r="G19" s="15">
        <f>G18+F19</f>
      </c>
    </row>
    <row r="20" spans="1:8" ht="15">
      <c r="A20" s="10" t="s">
        <v>29</v>
      </c>
      <c r="B20" s="11">
        <f>1129.94-B17-B14</f>
        <v>498</v>
      </c>
      <c r="C20" s="11">
        <f>H20/1000</f>
        <v>3155.2566000000002</v>
      </c>
      <c r="D20" s="12">
        <v>3155.2565999999997</v>
      </c>
      <c r="E20" s="13">
        <f>$I$8*$J$8</f>
      </c>
      <c r="F20" s="14">
        <f>D20-E20</f>
      </c>
      <c r="G20" s="15">
        <f>G19+F20</f>
      </c>
      <c r="H20" s="9">
        <f>5694796-I17-H14</f>
        <v>3155256.60</v>
      </c>
    </row>
    <row r="21" spans="1:7" ht="15.75" customHeight="1">
      <c r="A21" s="18">
        <v>2024</v>
      </c>
      <c r="B21" s="19">
        <f>SUM(B9:B20)</f>
      </c>
      <c r="C21" s="19">
        <f>SUM(C9:C20)</f>
      </c>
      <c r="D21" s="19">
        <f>SUM(D9:D20)</f>
      </c>
      <c r="E21" s="19">
        <f>SUM(E9:E20)</f>
      </c>
      <c r="F21" s="19">
        <f>SUM(F9:F20)</f>
      </c>
      <c r="G21" s="20">
        <f>G20</f>
        <v>-16209.319600000001</v>
      </c>
    </row>
    <row r="22" spans="1:7" ht="15.75" customHeight="1">
      <c r="A22" s="18">
        <f>A21-1</f>
      </c>
      <c r="B22" s="21">
        <v>772</v>
      </c>
      <c r="C22" s="22">
        <v>3391</v>
      </c>
      <c r="D22" s="23">
        <v>3391</v>
      </c>
      <c r="E22" s="24">
        <v>21725.993199999997</v>
      </c>
      <c r="F22" s="25">
        <v>-18334.993199999997</v>
      </c>
      <c r="G22" s="20">
        <v>-18334.993199999997</v>
      </c>
    </row>
    <row r="23" spans="1:7" ht="15.75" customHeight="1">
      <c r="A23" s="18">
        <f>A22-1</f>
      </c>
      <c r="B23" s="24">
        <v>529</v>
      </c>
      <c r="C23" s="24">
        <v>2629.6000000000004</v>
      </c>
      <c r="D23" s="24">
        <v>2613.7275279999999</v>
      </c>
      <c r="E23" s="24">
        <v>21245.410399999997</v>
      </c>
      <c r="F23" s="25">
        <v>-18631.682871999998</v>
      </c>
      <c r="G23" s="20">
        <v>-18631.682871999998</v>
      </c>
    </row>
    <row r="24" spans="1:7" ht="15.75" customHeight="1">
      <c r="A24" s="18">
        <f>A23-1</f>
      </c>
      <c r="B24" s="24">
        <v>362</v>
      </c>
      <c r="C24" s="24">
        <v>2072.70</v>
      </c>
      <c r="D24" s="24">
        <v>2072.70</v>
      </c>
      <c r="E24" s="24">
        <v>21245.410399999997</v>
      </c>
      <c r="F24" s="25">
        <v>-19172.710399999996</v>
      </c>
      <c r="G24" s="20">
        <v>-19172.710399999996</v>
      </c>
    </row>
    <row r="25" spans="1:7" ht="15.75" customHeight="1">
      <c r="A25" s="18">
        <f>A24-1</f>
      </c>
      <c r="B25" s="24">
        <v>701.56</v>
      </c>
      <c r="C25" s="24">
        <v>3596.50</v>
      </c>
      <c r="D25" s="26">
        <v>3596.50</v>
      </c>
      <c r="E25" s="27">
        <v>19745.551210000001</v>
      </c>
      <c r="F25" s="22">
        <v>-16149.05121</v>
      </c>
      <c r="G25" s="22">
        <v>-16149.05121</v>
      </c>
    </row>
    <row r="26" spans="1:7" ht="15.75" customHeight="1">
      <c r="A26" s="28"/>
      <c r="B26" s="26"/>
      <c r="C26" s="26"/>
      <c r="D26" s="26"/>
      <c r="E26" s="27"/>
      <c r="F26" s="22"/>
      <c r="G26" s="22"/>
    </row>
    <row r="27" spans="1:7" ht="15.75" customHeight="1">
      <c r="A27" s="29"/>
      <c r="B27" s="30"/>
      <c r="C27" s="30"/>
      <c r="D27" s="30"/>
      <c r="E27" s="30"/>
      <c r="F27" s="30"/>
      <c r="G27" s="31"/>
    </row>
    <row r="28" spans="1:7" ht="14.25" customHeight="1">
      <c r="A28" s="3"/>
      <c r="B28" s="32"/>
      <c r="C28" s="32"/>
      <c r="D28" s="32"/>
      <c r="E28" s="32"/>
      <c r="F28" s="32"/>
      <c r="G28" s="33"/>
    </row>
    <row r="29" spans="1:1" ht="15.75" customHeight="1">
      <c r="A29" s="34"/>
    </row>
  </sheetData>
  <mergeCells count="12">
    <mergeCell ref="D6:D7"/>
    <mergeCell ref="E6:E7"/>
    <mergeCell ref="F6:F7"/>
    <mergeCell ref="G6:G7"/>
    <mergeCell ref="A29:H29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