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>
    <definedName name="_xlnm.Print_Area" localSheetId="0">Sheet1!$A$122:$E$150</definedName>
  </definedNames>
  <calcPr fullCalcOnLoad="1"/>
</workbook>
</file>

<file path=xl/calcChain.xml><?xml version="1.0" encoding="utf-8"?>
<calcChain xmlns="http://schemas.openxmlformats.org/spreadsheetml/2006/main">
  <c r="E144" i="1" l="1"/>
</calcChain>
</file>

<file path=xl/sharedStrings.xml><?xml version="1.0" encoding="utf-8"?>
<sst xmlns="http://schemas.openxmlformats.org/spreadsheetml/2006/main" count="188" uniqueCount="69">
  <si>
    <t>Tabel</t>
  </si>
  <si>
    <t>Populasi Ternak Di Kabupaten Brebes Tahun 2020</t>
  </si>
  <si>
    <t>Kecamatan</t>
  </si>
  <si>
    <t>Sapi Perah (ekor)</t>
  </si>
  <si>
    <t>Sapi Potong (ekor)</t>
  </si>
  <si>
    <t>Kerbau (ekor)</t>
  </si>
  <si>
    <t>Kuda (ekor)</t>
  </si>
  <si>
    <t>Kambing (ekor)</t>
  </si>
  <si>
    <t>Domba (ekor)</t>
  </si>
  <si>
    <t>Babi (ekor)</t>
  </si>
  <si>
    <t>Kelinci (ekor)</t>
  </si>
  <si>
    <t>Subdistrict</t>
  </si>
  <si>
    <t>Salem</t>
  </si>
  <si>
    <t>-</t>
  </si>
  <si>
    <t>Bantarkawung</t>
  </si>
  <si>
    <t>Bumiayu</t>
  </si>
  <si>
    <t>Paguyangan</t>
  </si>
  <si>
    <t>Sirampog</t>
  </si>
  <si>
    <t>Tonjong</t>
  </si>
  <si>
    <t>Larangan</t>
  </si>
  <si>
    <t>Ketanggungan</t>
  </si>
  <si>
    <t>Banjarharjo</t>
  </si>
  <si>
    <t>Losari</t>
  </si>
  <si>
    <t>Tanjung</t>
  </si>
  <si>
    <t>Kersana</t>
  </si>
  <si>
    <t>Bulakamba</t>
  </si>
  <si>
    <t>Wanasari</t>
  </si>
  <si>
    <t>Songgom</t>
  </si>
  <si>
    <t>Jatibarang</t>
  </si>
  <si>
    <t>Brebes</t>
  </si>
  <si>
    <t>Jumlah 2020</t>
  </si>
  <si>
    <t>2019</t>
  </si>
  <si>
    <t>2018</t>
  </si>
  <si>
    <t>2017</t>
  </si>
  <si>
    <t>2016</t>
  </si>
  <si>
    <t>Sumber : Dinas Peternakan dan Kesehatan Hewan Kab. Brebes</t>
  </si>
  <si>
    <t>Populasi Unggas di Kabupaten Brebes dan Jenis Unggas (ekor) Tahun 2020</t>
  </si>
  <si>
    <t>Ayam Petelur Layer</t>
  </si>
  <si>
    <r>
      <rPr>
        <sz val="10"/>
        <color rgb="FF2B2A29"/>
        <rFont val="Arial Bold"/>
        <family val="2"/>
      </rPr>
      <t xml:space="preserve">Ayam Pedaging </t>
    </r>
    <r>
      <rPr>
        <i/>
        <sz val="10"/>
        <color rgb="FF2B2A29"/>
        <rFont val="Arial Bold"/>
        <family val="2"/>
      </rPr>
      <t>Broiler</t>
    </r>
  </si>
  <si>
    <t xml:space="preserve">Ayam Kampung </t>
  </si>
  <si>
    <t>Itik</t>
  </si>
  <si>
    <t>Puyuh</t>
  </si>
  <si>
    <t>2020</t>
  </si>
  <si>
    <t>Total 2020</t>
  </si>
  <si>
    <t xml:space="preserve">Produksi Susu Menurut Kecamatan </t>
  </si>
  <si>
    <t>di Kabupaten Brebes Tahun 2020</t>
  </si>
  <si>
    <t>Produksi Susu (Liter)</t>
  </si>
  <si>
    <t>Sapi</t>
  </si>
  <si>
    <t>Kambing</t>
  </si>
  <si>
    <t>Jumlah</t>
  </si>
  <si>
    <t xml:space="preserve">Total 2020 </t>
  </si>
  <si>
    <t xml:space="preserve">Tabel </t>
  </si>
  <si>
    <t>Banyaknya Produksi Daging Ternak Besar dan Ternak Kecil di Kabupaten Brebes Tahun 2020</t>
  </si>
  <si>
    <t>Bulan</t>
  </si>
  <si>
    <t>Januari</t>
  </si>
  <si>
    <t xml:space="preserve">februari </t>
  </si>
  <si>
    <t xml:space="preserve">Maret </t>
  </si>
  <si>
    <t xml:space="preserve">April </t>
  </si>
  <si>
    <t xml:space="preserve">Mei </t>
  </si>
  <si>
    <t>Juni</t>
  </si>
  <si>
    <t>Juli</t>
  </si>
  <si>
    <t>Agustus</t>
  </si>
  <si>
    <t>September</t>
  </si>
  <si>
    <t>Oktober</t>
  </si>
  <si>
    <t>November</t>
  </si>
  <si>
    <t>Desember</t>
  </si>
  <si>
    <t>Produksi Daging Ternak Unggas di Kabupaten Brebes Tahun 2020</t>
  </si>
  <si>
    <r>
      <rPr>
        <sz val="12"/>
        <color rgb="FF2B2A29"/>
        <rFont val="Arial Bold"/>
        <family val="2"/>
        <charset val="1"/>
      </rPr>
      <t>Ayam Petelur L</t>
    </r>
    <r>
      <rPr>
        <i/>
        <sz val="12"/>
        <color rgb="FF2B2A29"/>
        <rFont val="Arial Bold"/>
        <family val="2"/>
        <charset val="1"/>
      </rPr>
      <t>ayer</t>
    </r>
  </si>
  <si>
    <t>Ayam Pedaging Broiler</t>
  </si>
</sst>
</file>

<file path=xl/styles.xml><?xml version="1.0" encoding="utf-8"?>
<styleSheet xmlns="http://schemas.openxmlformats.org/spreadsheetml/2006/main">
  <numFmts count="3">
    <numFmt numFmtId="177" formatCode="_(* #,##0_);_(* \(#,##0\);_(* &quot;-&quot;_);_(@_)"/>
    <numFmt numFmtId="178" formatCode="_(* #,##0.0_);_(* \(#,##0.0\);_(* &quot;-&quot;_);_(@_)"/>
    <numFmt numFmtId="179" formatCode="0_);\(0\)"/>
  </numFmts>
  <fonts count="18">
    <font>
      <sz val="10"/>
      <color theme="1"/>
      <name val="Arial"/>
      <family val="2"/>
    </font>
    <font>
      <sz val="12"/>
      <name val="Arial Bold"/>
      <family val="2"/>
    </font>
    <font>
      <sz val="12"/>
      <color theme="1"/>
      <name val="Arial Bold"/>
      <family val="2"/>
    </font>
    <font>
      <sz val="10"/>
      <color theme="1"/>
      <name val="Arial Bold"/>
      <family val="2"/>
    </font>
    <font>
      <b/>
      <sz val="11"/>
      <color rgb="FF2B2A29"/>
      <name val="Arial Bold"/>
      <family val="2"/>
    </font>
    <font>
      <sz val="12"/>
      <color rgb="FF2B2A29"/>
      <name val="Arial Bold"/>
      <family val="2"/>
      <charset val="1"/>
    </font>
    <font>
      <b/>
      <sz val="12"/>
      <color theme="1"/>
      <name val="Arial Bold"/>
      <family val="2"/>
    </font>
    <font>
      <sz val="11"/>
      <color theme="1"/>
      <name val="Calibri"/>
      <family val="2"/>
      <scheme val="minor"/>
    </font>
    <font>
      <b/>
      <sz val="11"/>
      <color theme="1"/>
      <name val="Arial Bold"/>
      <family val="2"/>
    </font>
    <font>
      <b/>
      <sz val="12"/>
      <color rgb="FF2B2A29"/>
      <name val="Arial Bold"/>
      <family val="2"/>
    </font>
    <font>
      <sz val="11"/>
      <color theme="1"/>
      <name val="Arial Bold"/>
      <family val="2"/>
    </font>
    <font>
      <b/>
      <sz val="12"/>
      <color theme="0"/>
      <name val="Arial Bold"/>
      <family val="2"/>
    </font>
    <font>
      <sz val="10"/>
      <color rgb="FF2B2A29"/>
      <name val="Arial Bold"/>
      <family val="2"/>
    </font>
    <font>
      <sz val="12"/>
      <color theme="0"/>
      <name val="Arial Bold"/>
      <family val="2"/>
    </font>
    <font>
      <sz val="11"/>
      <name val="Arial Bold"/>
      <family val="2"/>
      <charset val="1"/>
    </font>
    <font>
      <sz val="12"/>
      <color theme="1"/>
      <name val="Calibri"/>
      <family val="2"/>
      <scheme val="minor"/>
    </font>
    <font>
      <i/>
      <sz val="10"/>
      <color rgb="FF2B2A29"/>
      <name val="Arial Bold"/>
      <family val="2"/>
    </font>
    <font>
      <i/>
      <sz val="12"/>
      <color rgb="FF2B2A29"/>
      <name val="Arial Bold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799847602844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/>
      <top style="thin">
        <color auto="1"/>
      </top>
      <bottom style="thin">
        <color auto="1"/>
      </bottom>
    </border>
  </borders>
  <cellStyleXfs count="21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177" fontId="0" fillId="0" borderId="0" applyFont="0" applyFill="0" applyBorder="0" applyAlignment="0" applyProtection="0"/>
  </cellStyleXfs>
  <cellXfs count="93">
    <xf numFmtId="0" fontId="0" fillId="0" borderId="0" xfId="0"/>
    <xf numFmtId="0" fontId="7" fillId="0" borderId="0" xfId="0"/>
    <xf numFmtId="49" fontId="5" fillId="0" borderId="0" xfId="0" applyNumberFormat="1" applyFont="1" applyAlignment="1">
      <alignment/>
    </xf>
    <xf numFmtId="177" fontId="15" fillId="0" borderId="0" xfId="19" applyFont="1"/>
    <xf numFmtId="177" fontId="2" fillId="0" borderId="0" xfId="19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10" fillId="0" borderId="0" xfId="0" applyFont="1" applyAlignment="1">
      <alignment/>
    </xf>
    <xf numFmtId="177" fontId="10" fillId="0" borderId="0" xfId="19" applyFont="1"/>
    <xf numFmtId="0" fontId="10" fillId="0" borderId="0" xfId="0" applyFont="1"/>
    <xf numFmtId="49" fontId="12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vertical="center"/>
    </xf>
    <xf numFmtId="49" fontId="3" fillId="0" borderId="3" xfId="0" applyNumberFormat="1" applyFont="1" applyFill="1" applyBorder="1" applyAlignment="1">
      <alignment vertical="center"/>
    </xf>
    <xf numFmtId="49" fontId="3" fillId="0" borderId="4" xfId="0" applyNumberFormat="1" applyFont="1" applyFill="1" applyBorder="1" applyAlignment="1">
      <alignment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12" fillId="0" borderId="5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1" fontId="3" fillId="0" borderId="4" xfId="19" applyNumberFormat="1" applyFont="1" applyFill="1" applyBorder="1" applyAlignment="1">
      <alignment horizontal="center" vertical="center"/>
    </xf>
    <xf numFmtId="0" fontId="10" fillId="0" borderId="4" xfId="0" applyFont="1" applyBorder="1"/>
    <xf numFmtId="179" fontId="12" fillId="0" borderId="4" xfId="0" applyNumberFormat="1" applyFont="1" applyFill="1" applyBorder="1" applyAlignment="1">
      <alignment horizontal="center" vertical="center"/>
    </xf>
    <xf numFmtId="179" fontId="3" fillId="0" borderId="4" xfId="0" applyNumberFormat="1" applyFont="1" applyFill="1" applyBorder="1" applyAlignment="1">
      <alignment horizontal="center" vertical="center"/>
    </xf>
    <xf numFmtId="177" fontId="3" fillId="0" borderId="4" xfId="19" applyFont="1" applyFill="1" applyBorder="1" applyAlignment="1">
      <alignment horizontal="center" vertical="center"/>
    </xf>
    <xf numFmtId="49" fontId="5" fillId="0" borderId="4" xfId="0" applyNumberFormat="1" applyFont="1" applyBorder="1" applyAlignment="1">
      <alignment/>
    </xf>
    <xf numFmtId="177" fontId="2" fillId="0" borderId="4" xfId="19" applyFont="1" applyFill="1" applyBorder="1" applyAlignment="1">
      <alignment/>
    </xf>
    <xf numFmtId="177" fontId="2" fillId="0" borderId="4" xfId="19" applyFont="1" applyFill="1" applyBorder="1"/>
    <xf numFmtId="0" fontId="10" fillId="0" borderId="0" xfId="0" applyFont="1" applyFill="1" applyAlignment="1">
      <alignment/>
    </xf>
    <xf numFmtId="177" fontId="14" fillId="0" borderId="4" xfId="0" applyNumberFormat="1" applyFont="1" applyBorder="1"/>
    <xf numFmtId="177" fontId="2" fillId="0" borderId="4" xfId="0" applyNumberFormat="1" applyFont="1" applyFill="1" applyBorder="1" applyAlignment="1">
      <alignment/>
    </xf>
    <xf numFmtId="177" fontId="2" fillId="2" borderId="4" xfId="19" applyFont="1" applyFill="1" applyBorder="1"/>
    <xf numFmtId="177" fontId="2" fillId="2" borderId="4" xfId="19" applyFont="1" applyFill="1" applyBorder="1" applyAlignment="1">
      <alignment/>
    </xf>
    <xf numFmtId="177" fontId="2" fillId="2" borderId="4" xfId="0" applyNumberFormat="1" applyFont="1" applyFill="1" applyBorder="1" applyAlignment="1">
      <alignment/>
    </xf>
    <xf numFmtId="0" fontId="10" fillId="2" borderId="4" xfId="0" applyFont="1" applyFill="1" applyBorder="1"/>
    <xf numFmtId="3" fontId="1" fillId="2" borderId="4" xfId="0" applyNumberFormat="1" applyFont="1" applyFill="1" applyBorder="1" applyAlignment="1">
      <alignment vertical="center"/>
    </xf>
    <xf numFmtId="3" fontId="1" fillId="2" borderId="6" xfId="0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/>
    </xf>
    <xf numFmtId="49" fontId="5" fillId="0" borderId="0" xfId="0" applyNumberFormat="1" applyFont="1" applyFill="1" applyAlignment="1">
      <alignment/>
    </xf>
    <xf numFmtId="177" fontId="2" fillId="0" borderId="0" xfId="19" applyFont="1" applyFill="1"/>
    <xf numFmtId="0" fontId="10" fillId="0" borderId="0" xfId="0" applyFont="1" applyFill="1"/>
    <xf numFmtId="177" fontId="10" fillId="0" borderId="0" xfId="19" applyFont="1" applyFill="1"/>
    <xf numFmtId="49" fontId="12" fillId="0" borderId="3" xfId="0" applyNumberFormat="1" applyFont="1" applyFill="1" applyBorder="1" applyAlignment="1">
      <alignment vertical="center"/>
    </xf>
    <xf numFmtId="49" fontId="12" fillId="0" borderId="4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5" fillId="3" borderId="0" xfId="0" applyNumberFormat="1" applyFont="1" applyFill="1" applyBorder="1" applyAlignment="1">
      <alignment horizontal="center" vertical="center"/>
    </xf>
    <xf numFmtId="1" fontId="5" fillId="3" borderId="0" xfId="19" applyNumberFormat="1" applyFont="1" applyFill="1" applyBorder="1" applyAlignment="1">
      <alignment horizontal="center" vertical="center"/>
    </xf>
    <xf numFmtId="179" fontId="5" fillId="0" borderId="4" xfId="0" applyNumberFormat="1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177" fontId="5" fillId="3" borderId="0" xfId="19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/>
    </xf>
    <xf numFmtId="177" fontId="2" fillId="0" borderId="0" xfId="19" applyFont="1" applyFill="1" applyBorder="1" applyAlignment="1">
      <alignment/>
    </xf>
    <xf numFmtId="177" fontId="2" fillId="0" borderId="0" xfId="19" applyFont="1" applyBorder="1" applyAlignment="1">
      <alignment/>
    </xf>
    <xf numFmtId="0" fontId="10" fillId="0" borderId="4" xfId="0" applyFont="1" applyFill="1" applyBorder="1" applyAlignment="1">
      <alignment/>
    </xf>
    <xf numFmtId="49" fontId="9" fillId="0" borderId="4" xfId="0" applyNumberFormat="1" applyFont="1" applyFill="1" applyBorder="1" applyAlignment="1">
      <alignment/>
    </xf>
    <xf numFmtId="177" fontId="6" fillId="0" borderId="4" xfId="19" applyFont="1" applyFill="1" applyBorder="1" applyAlignment="1">
      <alignment/>
    </xf>
    <xf numFmtId="177" fontId="6" fillId="0" borderId="4" xfId="19" applyFont="1" applyFill="1" applyBorder="1"/>
    <xf numFmtId="177" fontId="6" fillId="0" borderId="4" xfId="0" applyNumberFormat="1" applyFont="1" applyFill="1" applyBorder="1" applyAlignment="1">
      <alignment/>
    </xf>
    <xf numFmtId="177" fontId="6" fillId="0" borderId="0" xfId="0" applyNumberFormat="1" applyFont="1" applyFill="1" applyBorder="1" applyAlignment="1">
      <alignment/>
    </xf>
    <xf numFmtId="177" fontId="6" fillId="0" borderId="0" xfId="19" applyFont="1" applyBorder="1"/>
    <xf numFmtId="49" fontId="9" fillId="0" borderId="4" xfId="0" applyNumberFormat="1" applyFont="1" applyBorder="1" applyAlignment="1">
      <alignment/>
    </xf>
    <xf numFmtId="177" fontId="10" fillId="2" borderId="4" xfId="19" applyFont="1" applyFill="1" applyBorder="1"/>
    <xf numFmtId="177" fontId="10" fillId="0" borderId="4" xfId="19" applyFont="1" applyFill="1" applyBorder="1"/>
    <xf numFmtId="49" fontId="9" fillId="0" borderId="0" xfId="0" applyNumberFormat="1" applyFont="1" applyBorder="1" applyAlignment="1">
      <alignment/>
    </xf>
    <xf numFmtId="177" fontId="10" fillId="0" borderId="0" xfId="19" applyFont="1" applyBorder="1"/>
    <xf numFmtId="49" fontId="9" fillId="0" borderId="0" xfId="0" applyNumberFormat="1" applyFont="1" applyFill="1" applyBorder="1" applyAlignment="1">
      <alignment/>
    </xf>
    <xf numFmtId="49" fontId="5" fillId="0" borderId="0" xfId="0" applyNumberFormat="1" applyFont="1" applyFill="1" applyAlignment="1">
      <alignment horizontal="center"/>
    </xf>
    <xf numFmtId="0" fontId="8" fillId="0" borderId="0" xfId="0" applyFont="1" applyBorder="1"/>
    <xf numFmtId="49" fontId="5" fillId="0" borderId="3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78" fontId="13" fillId="0" borderId="0" xfId="20" applyNumberFormat="1" applyFont="1" applyFill="1" applyBorder="1" applyAlignment="1">
      <alignment vertical="center"/>
    </xf>
    <xf numFmtId="49" fontId="5" fillId="0" borderId="4" xfId="0" applyNumberFormat="1" applyFont="1" applyFill="1" applyBorder="1" applyAlignment="1">
      <alignment horizontal="center" vertical="center"/>
    </xf>
    <xf numFmtId="177" fontId="12" fillId="0" borderId="4" xfId="19" applyFont="1" applyFill="1" applyBorder="1" applyAlignment="1">
      <alignment horizontal="center" vertical="center"/>
    </xf>
    <xf numFmtId="178" fontId="11" fillId="0" borderId="0" xfId="20" applyNumberFormat="1" applyFont="1" applyFill="1" applyBorder="1" applyAlignment="1">
      <alignment vertical="center"/>
    </xf>
    <xf numFmtId="0" fontId="3" fillId="0" borderId="0" xfId="0" applyFont="1" applyFill="1" applyBorder="1"/>
    <xf numFmtId="177" fontId="10" fillId="0" borderId="4" xfId="19" applyFont="1" applyBorder="1"/>
    <xf numFmtId="177" fontId="10" fillId="0" borderId="0" xfId="19" applyFont="1" applyFill="1" applyBorder="1"/>
    <xf numFmtId="177" fontId="6" fillId="0" borderId="0" xfId="19" applyFont="1" applyFill="1" applyBorder="1" applyAlignment="1">
      <alignment/>
    </xf>
    <xf numFmtId="177" fontId="6" fillId="0" borderId="0" xfId="19" applyFont="1" applyFill="1" applyBorder="1"/>
    <xf numFmtId="49" fontId="9" fillId="0" borderId="0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77" fontId="3" fillId="0" borderId="4" xfId="19" applyFont="1" applyFill="1" applyBorder="1" applyAlignment="1">
      <alignment vertical="center"/>
    </xf>
    <xf numFmtId="177" fontId="7" fillId="0" borderId="0" xfId="0" applyNumberFormat="1"/>
    <xf numFmtId="177" fontId="6" fillId="0" borderId="4" xfId="19" applyFont="1" applyFill="1" applyBorder="1" applyAlignment="1">
      <alignment horizontal="center"/>
    </xf>
    <xf numFmtId="3" fontId="1" fillId="0" borderId="4" xfId="0" applyNumberFormat="1" applyFont="1" applyBorder="1" applyAlignment="1">
      <alignment vertical="center"/>
    </xf>
    <xf numFmtId="3" fontId="1" fillId="0" borderId="6" xfId="0" applyNumberFormat="1" applyFont="1" applyBorder="1" applyAlignment="1">
      <alignment vertical="center"/>
    </xf>
    <xf numFmtId="49" fontId="5" fillId="0" borderId="2" xfId="0" applyNumberFormat="1" applyFont="1" applyFill="1" applyBorder="1" applyAlignment="1">
      <alignment vertical="center"/>
    </xf>
    <xf numFmtId="49" fontId="5" fillId="0" borderId="4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177" fontId="3" fillId="0" borderId="0" xfId="19" applyFont="1" applyFill="1" applyBorder="1" applyAlignment="1">
      <alignment/>
    </xf>
    <xf numFmtId="177" fontId="2" fillId="0" borderId="4" xfId="19" applyNumberFormat="1" applyFont="1" applyFill="1" applyBorder="1" applyAlignment="1">
      <alignment/>
    </xf>
    <xf numFmtId="0" fontId="3" fillId="0" borderId="0" xfId="0" applyFont="1" applyFill="1" applyBorder="1" applyAlignment="1">
      <alignment/>
    </xf>
    <xf numFmtId="177" fontId="2" fillId="0" borderId="4" xfId="19" applyFont="1" applyFill="1" applyBorder="1" applyAlignment="1">
      <alignment horizontal="right"/>
    </xf>
    <xf numFmtId="3" fontId="1" fillId="0" borderId="0" xfId="0" applyNumberFormat="1" applyFont="1" applyBorder="1" applyAlignment="1">
      <alignment vertical="center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4" Type="http://schemas.openxmlformats.org/officeDocument/2006/relationships/sharedStrings" Target="sharedStrings.xml" /><Relationship Id="rId1" Type="http://schemas.openxmlformats.org/officeDocument/2006/relationships/theme" Target="theme/theme1.xml" /><Relationship Id="rId5" Type="http://schemas.openxmlformats.org/officeDocument/2006/relationships/calcChain" Target="calcChain.xml" /><Relationship Id="rId3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4f11591-4f90-49a4-b6da-87bb1e9b3c02}">
  <sheetPr>
    <pageSetUpPr fitToPage="1"/>
  </sheetPr>
  <dimension ref="A2:S150"/>
  <sheetViews>
    <sheetView zoomScale="82" zoomScaleNormal="82" workbookViewId="0" topLeftCell="A1">
      <selection pane="topLeft" activeCell="A124" sqref="A124:E148"/>
    </sheetView>
  </sheetViews>
  <sheetFormatPr defaultRowHeight="15" customHeight="1"/>
  <cols>
    <col min="1" max="1" width="21.285714285714285" style="1" customWidth="1"/>
    <col min="2" max="2" width="18.714285714285715" style="1" customWidth="1"/>
    <col min="3" max="3" width="19.571428571428573" style="1" customWidth="1"/>
    <col min="4" max="4" width="17.857142857142858" style="1" customWidth="1"/>
    <col min="5" max="5" width="12.285714285714286" style="1" customWidth="1"/>
    <col min="6" max="6" width="18.714285714285715" style="1" customWidth="1"/>
    <col min="7" max="7" width="14.571428571428571" style="1" customWidth="1"/>
    <col min="8" max="8" width="13.285714285714286" style="1" customWidth="1"/>
    <col min="9" max="9" width="13.857142857142858" style="1" customWidth="1"/>
    <col min="10" max="16384" width="9.142857142857142" style="1" customWidth="1"/>
  </cols>
  <sheetData>
    <row r="2" spans="1:3" ht="15.75">
      <c r="A2" s="2"/>
      <c r="B2" s="2"/>
      <c r="C2" s="3"/>
    </row>
    <row r="3" spans="1:3" ht="15.75">
      <c r="A3" s="2"/>
      <c r="B3" s="2"/>
      <c r="C3" s="3"/>
    </row>
    <row r="4" spans="1:9" ht="15.75">
      <c r="A4" s="4" t="s">
        <v>0</v>
      </c>
      <c r="B4" s="4"/>
      <c r="C4" s="4"/>
      <c r="D4" s="4"/>
      <c r="E4" s="4"/>
      <c r="F4" s="4"/>
      <c r="G4" s="4"/>
      <c r="H4" s="4"/>
      <c r="I4" s="4"/>
    </row>
    <row r="5" spans="1:9" ht="15.75">
      <c r="A5" s="5" t="s">
        <v>1</v>
      </c>
      <c r="B5" s="5"/>
      <c r="C5" s="5"/>
      <c r="D5" s="5"/>
      <c r="E5" s="5"/>
      <c r="F5" s="5"/>
      <c r="G5" s="5"/>
      <c r="H5" s="5"/>
      <c r="I5" s="5"/>
    </row>
    <row r="6" spans="1:9" ht="15">
      <c r="A6" s="6"/>
      <c r="B6" s="6"/>
      <c r="C6" s="7"/>
      <c r="D6" s="8"/>
      <c r="E6" s="8"/>
      <c r="F6" s="8"/>
      <c r="G6" s="8"/>
      <c r="H6" s="8"/>
      <c r="I6" s="8"/>
    </row>
    <row r="7" spans="1:9" ht="15.75" customHeight="1">
      <c r="A7" s="9" t="s">
        <v>2</v>
      </c>
      <c r="B7" s="10" t="s">
        <v>3</v>
      </c>
      <c r="C7" s="10" t="s">
        <v>4</v>
      </c>
      <c r="D7" s="10" t="s">
        <v>5</v>
      </c>
      <c r="E7" s="11" t="s">
        <v>6</v>
      </c>
      <c r="F7" s="10" t="s">
        <v>7</v>
      </c>
      <c r="G7" s="12" t="s">
        <v>8</v>
      </c>
      <c r="H7" s="13" t="s">
        <v>9</v>
      </c>
      <c r="I7" s="12" t="s">
        <v>10</v>
      </c>
    </row>
    <row r="8" spans="1:9" ht="15">
      <c r="A8" s="14" t="s">
        <v>11</v>
      </c>
      <c r="B8" s="15"/>
      <c r="C8" s="15"/>
      <c r="D8" s="15"/>
      <c r="E8" s="15"/>
      <c r="F8" s="15"/>
      <c r="G8" s="15"/>
      <c r="H8" s="16"/>
      <c r="I8" s="17"/>
    </row>
    <row r="9" spans="1:9" ht="15" customHeight="1">
      <c r="A9" s="18">
        <v>-1</v>
      </c>
      <c r="B9" s="19">
        <v>-2</v>
      </c>
      <c r="C9" s="20">
        <v>-3</v>
      </c>
      <c r="D9" s="19">
        <v>-4</v>
      </c>
      <c r="E9" s="19">
        <v>-5</v>
      </c>
      <c r="F9" s="19">
        <v>-6</v>
      </c>
      <c r="G9" s="19">
        <v>-7</v>
      </c>
      <c r="H9" s="20">
        <v>-8</v>
      </c>
      <c r="I9" s="20">
        <v>-9</v>
      </c>
    </row>
    <row r="10" spans="1:9" ht="15.75">
      <c r="A10" s="21" t="s">
        <v>12</v>
      </c>
      <c r="B10" s="22">
        <v>0</v>
      </c>
      <c r="C10" s="23">
        <v>1403</v>
      </c>
      <c r="D10" s="22">
        <v>1008</v>
      </c>
      <c r="E10" s="22">
        <v>0</v>
      </c>
      <c r="F10" s="22">
        <v>5263</v>
      </c>
      <c r="G10" s="22">
        <v>8392</v>
      </c>
      <c r="H10" s="22" t="s">
        <v>13</v>
      </c>
      <c r="I10" s="17">
        <v>748</v>
      </c>
    </row>
    <row r="11" spans="1:9" ht="15.75">
      <c r="A11" s="21" t="s">
        <v>14</v>
      </c>
      <c r="B11" s="22">
        <v>0</v>
      </c>
      <c r="C11" s="23">
        <v>6874</v>
      </c>
      <c r="D11" s="22">
        <v>1508</v>
      </c>
      <c r="E11" s="23">
        <v>6</v>
      </c>
      <c r="F11" s="22">
        <v>41253</v>
      </c>
      <c r="G11" s="22">
        <v>6926</v>
      </c>
      <c r="H11" s="22" t="s">
        <v>13</v>
      </c>
      <c r="I11" s="17">
        <v>130</v>
      </c>
    </row>
    <row r="12" spans="1:9" ht="15.75">
      <c r="A12" s="21" t="s">
        <v>15</v>
      </c>
      <c r="B12" s="22">
        <v>0</v>
      </c>
      <c r="C12" s="23">
        <f>561+24+200</f>
        <v>785</v>
      </c>
      <c r="D12" s="22">
        <v>284</v>
      </c>
      <c r="E12" s="23">
        <f>34+6</f>
        <v>40</v>
      </c>
      <c r="F12" s="24">
        <v>5251</v>
      </c>
      <c r="G12" s="22">
        <v>3659</v>
      </c>
      <c r="H12" s="22" t="s">
        <v>13</v>
      </c>
      <c r="I12" s="17">
        <v>162</v>
      </c>
    </row>
    <row r="13" spans="1:9" ht="15.75">
      <c r="A13" s="21" t="s">
        <v>16</v>
      </c>
      <c r="B13" s="22">
        <v>0</v>
      </c>
      <c r="C13" s="23">
        <f>568+183</f>
        <v>751</v>
      </c>
      <c r="D13" s="22">
        <v>92</v>
      </c>
      <c r="E13" s="23">
        <v>2</v>
      </c>
      <c r="F13" s="22">
        <v>8560</v>
      </c>
      <c r="G13" s="22">
        <v>15905</v>
      </c>
      <c r="H13" s="22" t="s">
        <v>13</v>
      </c>
      <c r="I13" s="17">
        <v>883</v>
      </c>
    </row>
    <row r="14" spans="1:9" ht="15.75">
      <c r="A14" s="21" t="s">
        <v>17</v>
      </c>
      <c r="B14" s="22">
        <v>0</v>
      </c>
      <c r="C14" s="23">
        <f>498+10</f>
        <v>508</v>
      </c>
      <c r="D14" s="22">
        <v>513</v>
      </c>
      <c r="E14" s="23">
        <v>2</v>
      </c>
      <c r="F14" s="22">
        <v>5325</v>
      </c>
      <c r="G14" s="22">
        <v>15861</v>
      </c>
      <c r="H14" s="22" t="s">
        <v>13</v>
      </c>
      <c r="I14" s="17">
        <v>0</v>
      </c>
    </row>
    <row r="15" spans="1:9" ht="15.75">
      <c r="A15" s="21" t="s">
        <v>18</v>
      </c>
      <c r="B15" s="22">
        <v>0</v>
      </c>
      <c r="C15" s="23">
        <v>439</v>
      </c>
      <c r="D15" s="22">
        <v>1349</v>
      </c>
      <c r="E15" s="23">
        <f>13+5</f>
        <v>18</v>
      </c>
      <c r="F15" s="22">
        <v>15311</v>
      </c>
      <c r="G15" s="22">
        <v>2838</v>
      </c>
      <c r="H15" s="22" t="s">
        <v>13</v>
      </c>
      <c r="I15" s="17">
        <v>127</v>
      </c>
    </row>
    <row r="16" spans="1:9" ht="15.75">
      <c r="A16" s="21" t="s">
        <v>19</v>
      </c>
      <c r="B16" s="22">
        <v>0</v>
      </c>
      <c r="C16" s="23">
        <f>5352+35</f>
        <v>5387</v>
      </c>
      <c r="D16" s="22">
        <v>1357</v>
      </c>
      <c r="E16" s="23">
        <v>17</v>
      </c>
      <c r="F16" s="22">
        <v>4168</v>
      </c>
      <c r="G16" s="22">
        <v>12837</v>
      </c>
      <c r="H16" s="22" t="s">
        <v>13</v>
      </c>
      <c r="I16" s="17">
        <v>0</v>
      </c>
    </row>
    <row r="17" spans="1:9" ht="15.75">
      <c r="A17" s="21" t="s">
        <v>20</v>
      </c>
      <c r="B17" s="22">
        <v>0</v>
      </c>
      <c r="C17" s="23">
        <f>6821+116+50+29</f>
        <v>7016</v>
      </c>
      <c r="D17" s="22">
        <v>121</v>
      </c>
      <c r="E17" s="23">
        <v>9</v>
      </c>
      <c r="F17" s="22">
        <v>5608</v>
      </c>
      <c r="G17" s="22">
        <v>6542</v>
      </c>
      <c r="H17" s="22" t="s">
        <v>13</v>
      </c>
      <c r="I17" s="17">
        <v>66</v>
      </c>
    </row>
    <row r="18" spans="1:9" ht="15.75">
      <c r="A18" s="21" t="s">
        <v>21</v>
      </c>
      <c r="B18" s="22">
        <v>0</v>
      </c>
      <c r="C18" s="23">
        <f>3498+232+212+7+200</f>
        <v>4149</v>
      </c>
      <c r="D18" s="22">
        <v>323</v>
      </c>
      <c r="E18" s="23">
        <v>7</v>
      </c>
      <c r="F18" s="22">
        <v>5790</v>
      </c>
      <c r="G18" s="22">
        <v>11932</v>
      </c>
      <c r="H18" s="22" t="s">
        <v>13</v>
      </c>
      <c r="I18" s="17">
        <v>466</v>
      </c>
    </row>
    <row r="19" spans="1:9" ht="15.75">
      <c r="A19" s="21" t="s">
        <v>22</v>
      </c>
      <c r="B19" s="22">
        <v>0</v>
      </c>
      <c r="C19" s="23">
        <v>62</v>
      </c>
      <c r="D19" s="22">
        <v>0</v>
      </c>
      <c r="E19" s="23">
        <v>32</v>
      </c>
      <c r="F19" s="22">
        <v>1107</v>
      </c>
      <c r="G19" s="22">
        <v>13928</v>
      </c>
      <c r="H19" s="22" t="s">
        <v>13</v>
      </c>
      <c r="I19" s="17">
        <v>157</v>
      </c>
    </row>
    <row r="20" spans="1:9" ht="15.75">
      <c r="A20" s="21" t="s">
        <v>23</v>
      </c>
      <c r="B20" s="22">
        <v>0</v>
      </c>
      <c r="C20" s="23">
        <v>82</v>
      </c>
      <c r="D20" s="22">
        <v>0</v>
      </c>
      <c r="E20" s="23">
        <v>1</v>
      </c>
      <c r="F20" s="22">
        <v>796</v>
      </c>
      <c r="G20" s="22">
        <v>18957</v>
      </c>
      <c r="H20" s="22" t="s">
        <v>13</v>
      </c>
      <c r="I20" s="17">
        <v>189</v>
      </c>
    </row>
    <row r="21" spans="1:9" ht="15.75">
      <c r="A21" s="21" t="s">
        <v>24</v>
      </c>
      <c r="B21" s="22">
        <v>0</v>
      </c>
      <c r="C21" s="23">
        <v>165</v>
      </c>
      <c r="D21" s="22">
        <v>63</v>
      </c>
      <c r="E21" s="23">
        <v>3</v>
      </c>
      <c r="F21" s="22">
        <v>458</v>
      </c>
      <c r="G21" s="22">
        <v>5931</v>
      </c>
      <c r="H21" s="22" t="s">
        <v>13</v>
      </c>
      <c r="I21" s="17">
        <v>10</v>
      </c>
    </row>
    <row r="22" spans="1:9" ht="15.75">
      <c r="A22" s="21" t="s">
        <v>25</v>
      </c>
      <c r="B22" s="22">
        <v>0</v>
      </c>
      <c r="C22" s="23">
        <v>92</v>
      </c>
      <c r="D22" s="22">
        <v>91</v>
      </c>
      <c r="E22" s="23">
        <v>9</v>
      </c>
      <c r="F22" s="22">
        <v>307</v>
      </c>
      <c r="G22" s="22">
        <v>9949</v>
      </c>
      <c r="H22" s="22" t="s">
        <v>13</v>
      </c>
      <c r="I22" s="17">
        <v>183</v>
      </c>
    </row>
    <row r="23" spans="1:9" ht="15.75">
      <c r="A23" s="21" t="s">
        <v>26</v>
      </c>
      <c r="B23" s="22">
        <v>0</v>
      </c>
      <c r="C23" s="23">
        <v>131</v>
      </c>
      <c r="D23" s="22">
        <v>31</v>
      </c>
      <c r="E23" s="23">
        <v>36</v>
      </c>
      <c r="F23" s="22">
        <v>1917</v>
      </c>
      <c r="G23" s="22">
        <v>15214</v>
      </c>
      <c r="H23" s="22" t="s">
        <v>13</v>
      </c>
      <c r="I23" s="17">
        <v>333</v>
      </c>
    </row>
    <row r="24" spans="1:9" ht="15.75">
      <c r="A24" s="21" t="s">
        <v>27</v>
      </c>
      <c r="B24" s="22">
        <v>0</v>
      </c>
      <c r="C24" s="23">
        <v>78</v>
      </c>
      <c r="D24" s="22">
        <v>225</v>
      </c>
      <c r="E24" s="23">
        <v>11</v>
      </c>
      <c r="F24" s="22">
        <v>197</v>
      </c>
      <c r="G24" s="22">
        <v>2238</v>
      </c>
      <c r="H24" s="22" t="s">
        <v>13</v>
      </c>
      <c r="I24" s="17">
        <v>127</v>
      </c>
    </row>
    <row r="25" spans="1:9" ht="15.75">
      <c r="A25" s="21" t="s">
        <v>28</v>
      </c>
      <c r="B25" s="22">
        <v>0</v>
      </c>
      <c r="C25" s="23">
        <v>103</v>
      </c>
      <c r="D25" s="22">
        <v>4</v>
      </c>
      <c r="E25" s="23">
        <v>12</v>
      </c>
      <c r="F25" s="22">
        <v>1898</v>
      </c>
      <c r="G25" s="22">
        <v>5658</v>
      </c>
      <c r="H25" s="22" t="s">
        <v>13</v>
      </c>
      <c r="I25" s="17">
        <v>298</v>
      </c>
    </row>
    <row r="26" spans="1:9" ht="15.75">
      <c r="A26" s="21" t="s">
        <v>29</v>
      </c>
      <c r="B26" s="22">
        <v>0</v>
      </c>
      <c r="C26" s="23">
        <v>186</v>
      </c>
      <c r="D26" s="22">
        <v>324</v>
      </c>
      <c r="E26" s="23">
        <v>2</v>
      </c>
      <c r="F26" s="22">
        <v>2943</v>
      </c>
      <c r="G26" s="22">
        <v>11436</v>
      </c>
      <c r="H26" s="22" t="s">
        <v>13</v>
      </c>
      <c r="I26" s="25">
        <v>130</v>
      </c>
    </row>
    <row r="27" spans="1:9" ht="15.75">
      <c r="A27" s="21" t="s">
        <v>30</v>
      </c>
      <c r="B27" s="22" t="s">
        <v>13</v>
      </c>
      <c r="C27" s="23">
        <f t="shared" si="0" ref="C27">SUM(C10:C26)</f>
        <v>28211</v>
      </c>
      <c r="D27" s="22">
        <f t="shared" si="1" ref="D27">SUM(D10:D26)</f>
        <v>7293</v>
      </c>
      <c r="E27" s="23">
        <f>SUM(E10:E26)</f>
        <v>207</v>
      </c>
      <c r="F27" s="26">
        <f>SUM(F10:F26)</f>
        <v>106152</v>
      </c>
      <c r="G27" s="26">
        <f>SUM(G10:G26)</f>
        <v>168203</v>
      </c>
      <c r="H27" s="23" t="s">
        <v>13</v>
      </c>
      <c r="I27" s="17">
        <f>SUM(I10:I26)</f>
        <v>4009</v>
      </c>
    </row>
    <row r="28" spans="1:19" ht="15.75">
      <c r="A28" s="21" t="s">
        <v>31</v>
      </c>
      <c r="B28" s="22">
        <v>4</v>
      </c>
      <c r="C28" s="27">
        <v>31693</v>
      </c>
      <c r="D28" s="28">
        <v>7952</v>
      </c>
      <c r="E28" s="27">
        <v>208</v>
      </c>
      <c r="F28" s="29">
        <v>110667</v>
      </c>
      <c r="G28" s="29">
        <v>173021</v>
      </c>
      <c r="H28" s="23"/>
      <c r="I28" s="30">
        <v>5606</v>
      </c>
      <c r="L28" s="1">
        <v>4</v>
      </c>
      <c r="M28" s="1">
        <v>32649</v>
      </c>
      <c r="N28" s="1">
        <v>7984</v>
      </c>
      <c r="O28" s="1">
        <v>219</v>
      </c>
      <c r="P28" s="1">
        <v>111425</v>
      </c>
      <c r="Q28" s="1">
        <v>174145</v>
      </c>
      <c r="R28" s="1">
        <v>0</v>
      </c>
      <c r="S28" s="1">
        <v>6004</v>
      </c>
    </row>
    <row r="29" spans="1:9" ht="15.75">
      <c r="A29" s="21" t="s">
        <v>32</v>
      </c>
      <c r="B29" s="22">
        <v>4</v>
      </c>
      <c r="C29" s="23">
        <v>32649</v>
      </c>
      <c r="D29" s="22">
        <v>7984</v>
      </c>
      <c r="E29" s="23">
        <v>219</v>
      </c>
      <c r="F29" s="26">
        <v>111425</v>
      </c>
      <c r="G29" s="26">
        <v>174145</v>
      </c>
      <c r="H29" s="23">
        <v>0</v>
      </c>
      <c r="I29" s="17">
        <v>6004</v>
      </c>
    </row>
    <row r="30" spans="1:9" ht="16.5" thickBot="1">
      <c r="A30" s="21" t="s">
        <v>33</v>
      </c>
      <c r="B30" s="22">
        <v>4</v>
      </c>
      <c r="C30" s="23">
        <v>32262</v>
      </c>
      <c r="D30" s="22">
        <v>7889</v>
      </c>
      <c r="E30" s="23">
        <v>195</v>
      </c>
      <c r="F30" s="26">
        <v>109778</v>
      </c>
      <c r="G30" s="26">
        <v>171630</v>
      </c>
      <c r="H30" s="23">
        <v>0</v>
      </c>
      <c r="I30" s="17">
        <v>5950</v>
      </c>
    </row>
    <row r="31" spans="1:9" ht="16.5" thickBot="1">
      <c r="A31" s="21" t="s">
        <v>34</v>
      </c>
      <c r="B31" s="28">
        <v>24</v>
      </c>
      <c r="C31" s="31">
        <v>23426.875172795098</v>
      </c>
      <c r="D31" s="28">
        <v>7627.173201765775</v>
      </c>
      <c r="E31" s="23">
        <v>181.65371024734984</v>
      </c>
      <c r="F31" s="29">
        <v>73613.452275589749</v>
      </c>
      <c r="G31" s="32">
        <v>143085.90142080135</v>
      </c>
      <c r="H31" s="23">
        <v>0</v>
      </c>
      <c r="I31" s="30">
        <v>5606</v>
      </c>
    </row>
    <row r="32" spans="1:9" ht="15">
      <c r="A32" s="8"/>
      <c r="B32" s="8"/>
      <c r="C32" s="8"/>
      <c r="D32" s="8"/>
      <c r="E32" s="8"/>
      <c r="F32" s="8"/>
      <c r="G32" s="8"/>
      <c r="H32" s="8"/>
      <c r="I32" s="8"/>
    </row>
    <row r="33" spans="1:9" ht="15.75">
      <c r="A33" s="33" t="s">
        <v>35</v>
      </c>
      <c r="B33" s="8"/>
      <c r="C33" s="8"/>
      <c r="D33" s="8"/>
      <c r="E33" s="8"/>
      <c r="F33" s="8"/>
      <c r="G33" s="8"/>
      <c r="H33" s="8"/>
      <c r="I33" s="8"/>
    </row>
    <row r="34" spans="1:9" ht="15">
      <c r="A34" s="8"/>
      <c r="B34" s="8"/>
      <c r="C34" s="8"/>
      <c r="D34" s="8"/>
      <c r="E34" s="8"/>
      <c r="F34" s="8"/>
      <c r="G34" s="8"/>
      <c r="H34" s="8"/>
      <c r="I34" s="8"/>
    </row>
    <row r="35" spans="1:9" ht="15.75">
      <c r="A35" s="34" t="s">
        <v>36</v>
      </c>
      <c r="B35" s="34"/>
      <c r="C35" s="35"/>
      <c r="D35" s="36"/>
      <c r="E35" s="36"/>
      <c r="F35" s="8"/>
      <c r="G35" s="8"/>
      <c r="H35" s="8"/>
      <c r="I35" s="8"/>
    </row>
    <row r="36" spans="1:9" ht="15">
      <c r="A36" s="24"/>
      <c r="B36" s="24"/>
      <c r="C36" s="37"/>
      <c r="D36" s="36"/>
      <c r="E36" s="36"/>
      <c r="F36" s="8"/>
      <c r="G36" s="8"/>
      <c r="H36" s="8"/>
      <c r="I36" s="8"/>
    </row>
    <row r="37" spans="1:9" ht="15.75">
      <c r="A37" s="9" t="s">
        <v>2</v>
      </c>
      <c r="B37" s="38" t="s">
        <v>37</v>
      </c>
      <c r="C37" s="38" t="s">
        <v>38</v>
      </c>
      <c r="D37" s="38" t="s">
        <v>39</v>
      </c>
      <c r="E37" s="39" t="s">
        <v>40</v>
      </c>
      <c r="F37" s="39" t="s">
        <v>41</v>
      </c>
      <c r="G37" s="40"/>
      <c r="H37" s="41"/>
      <c r="I37" s="8"/>
    </row>
    <row r="38" spans="1:9" ht="15.75">
      <c r="A38" s="14" t="s">
        <v>11</v>
      </c>
      <c r="B38" s="39">
        <v>2020</v>
      </c>
      <c r="C38" s="39">
        <v>2020</v>
      </c>
      <c r="D38" s="39" t="s">
        <v>42</v>
      </c>
      <c r="E38" s="39">
        <v>2020</v>
      </c>
      <c r="F38" s="39">
        <v>2020</v>
      </c>
      <c r="G38" s="40"/>
      <c r="H38" s="42"/>
      <c r="I38" s="8"/>
    </row>
    <row r="39" spans="1:9" ht="15.75">
      <c r="A39" s="18">
        <v>-1</v>
      </c>
      <c r="B39" s="18"/>
      <c r="C39" s="43"/>
      <c r="D39" s="18"/>
      <c r="E39" s="43"/>
      <c r="F39" s="43"/>
      <c r="G39" s="44"/>
      <c r="H39" s="45"/>
      <c r="I39" s="8"/>
    </row>
    <row r="40" spans="1:9" ht="15.75">
      <c r="A40" s="46" t="s">
        <v>12</v>
      </c>
      <c r="B40" s="22">
        <v>7995</v>
      </c>
      <c r="C40" s="22">
        <v>128951</v>
      </c>
      <c r="D40" s="22">
        <v>106252</v>
      </c>
      <c r="E40" s="22">
        <v>27025</v>
      </c>
      <c r="F40" s="22">
        <v>9749</v>
      </c>
      <c r="G40" s="47"/>
      <c r="H40" s="48"/>
      <c r="I40" s="8"/>
    </row>
    <row r="41" spans="1:9" ht="15.75">
      <c r="A41" s="46" t="s">
        <v>14</v>
      </c>
      <c r="B41" s="22">
        <v>38756</v>
      </c>
      <c r="C41" s="22">
        <v>550925</v>
      </c>
      <c r="D41" s="22">
        <v>20384</v>
      </c>
      <c r="E41" s="22">
        <v>12255</v>
      </c>
      <c r="F41" s="22">
        <v>0</v>
      </c>
      <c r="G41" s="47"/>
      <c r="H41" s="48"/>
      <c r="I41" s="8"/>
    </row>
    <row r="42" spans="1:9" ht="15.75">
      <c r="A42" s="46" t="s">
        <v>15</v>
      </c>
      <c r="B42" s="22">
        <v>48651</v>
      </c>
      <c r="C42" s="22">
        <v>264531</v>
      </c>
      <c r="D42" s="22">
        <v>156830</v>
      </c>
      <c r="E42" s="22">
        <v>19937</v>
      </c>
      <c r="F42" s="49">
        <v>0</v>
      </c>
      <c r="G42" s="47"/>
      <c r="H42" s="48"/>
      <c r="I42" s="8"/>
    </row>
    <row r="43" spans="1:9" ht="15.75">
      <c r="A43" s="46" t="s">
        <v>16</v>
      </c>
      <c r="B43" s="22">
        <v>1198569</v>
      </c>
      <c r="C43" s="22">
        <v>575152</v>
      </c>
      <c r="D43" s="22">
        <v>105623</v>
      </c>
      <c r="E43" s="22">
        <v>34150</v>
      </c>
      <c r="F43" s="22">
        <v>10000</v>
      </c>
      <c r="G43" s="47"/>
      <c r="H43" s="48"/>
      <c r="I43" s="8"/>
    </row>
    <row r="44" spans="1:9" ht="15.75">
      <c r="A44" s="46" t="s">
        <v>17</v>
      </c>
      <c r="B44" s="22">
        <v>18637</v>
      </c>
      <c r="C44" s="22">
        <v>29563</v>
      </c>
      <c r="D44" s="22">
        <v>27145</v>
      </c>
      <c r="E44" s="22">
        <v>31356</v>
      </c>
      <c r="F44" s="22">
        <v>0</v>
      </c>
      <c r="G44" s="47"/>
      <c r="H44" s="48"/>
      <c r="I44" s="8"/>
    </row>
    <row r="45" spans="1:9" ht="15.75">
      <c r="A45" s="46" t="s">
        <v>18</v>
      </c>
      <c r="B45" s="22">
        <v>49653</v>
      </c>
      <c r="C45" s="22">
        <v>230542</v>
      </c>
      <c r="D45" s="22">
        <v>196211</v>
      </c>
      <c r="E45" s="22">
        <v>23475</v>
      </c>
      <c r="F45" s="22">
        <v>0</v>
      </c>
      <c r="G45" s="47"/>
      <c r="H45" s="48"/>
      <c r="I45" s="8"/>
    </row>
    <row r="46" spans="1:9" ht="15.75">
      <c r="A46" s="46" t="s">
        <v>19</v>
      </c>
      <c r="B46" s="22">
        <v>0</v>
      </c>
      <c r="C46" s="22">
        <v>340595</v>
      </c>
      <c r="D46" s="22">
        <v>174661</v>
      </c>
      <c r="E46" s="22">
        <v>7962</v>
      </c>
      <c r="F46" s="22">
        <v>0</v>
      </c>
      <c r="G46" s="47"/>
      <c r="H46" s="48"/>
      <c r="I46" s="8"/>
    </row>
    <row r="47" spans="1:9" ht="15.75">
      <c r="A47" s="46" t="s">
        <v>20</v>
      </c>
      <c r="B47" s="22">
        <v>0</v>
      </c>
      <c r="C47" s="22">
        <v>342107</v>
      </c>
      <c r="D47" s="22">
        <v>285335</v>
      </c>
      <c r="E47" s="22">
        <v>32643</v>
      </c>
      <c r="F47" s="22">
        <v>4000</v>
      </c>
      <c r="G47" s="47"/>
      <c r="H47" s="48"/>
      <c r="I47" s="8"/>
    </row>
    <row r="48" spans="1:9" ht="15.75">
      <c r="A48" s="46" t="s">
        <v>21</v>
      </c>
      <c r="B48" s="22">
        <v>0</v>
      </c>
      <c r="C48" s="22">
        <v>354301</v>
      </c>
      <c r="D48" s="22">
        <v>119893</v>
      </c>
      <c r="E48" s="22">
        <v>13947</v>
      </c>
      <c r="F48" s="22">
        <v>7000</v>
      </c>
      <c r="G48" s="47"/>
      <c r="H48" s="48"/>
      <c r="I48" s="8"/>
    </row>
    <row r="49" spans="1:9" ht="15.75">
      <c r="A49" s="46" t="s">
        <v>22</v>
      </c>
      <c r="B49" s="22">
        <v>0</v>
      </c>
      <c r="C49" s="22">
        <v>757409</v>
      </c>
      <c r="D49" s="22">
        <v>72542</v>
      </c>
      <c r="E49" s="22">
        <v>25097</v>
      </c>
      <c r="F49" s="22">
        <v>5784</v>
      </c>
      <c r="G49" s="47"/>
      <c r="H49" s="48"/>
      <c r="I49" s="8"/>
    </row>
    <row r="50" spans="1:9" ht="15.75">
      <c r="A50" s="46" t="s">
        <v>23</v>
      </c>
      <c r="B50" s="22">
        <v>0</v>
      </c>
      <c r="C50" s="22">
        <v>307683</v>
      </c>
      <c r="D50" s="22">
        <v>87575</v>
      </c>
      <c r="E50" s="22">
        <v>52041</v>
      </c>
      <c r="F50" s="22">
        <v>560</v>
      </c>
      <c r="G50" s="47"/>
      <c r="H50" s="48"/>
      <c r="I50" s="8"/>
    </row>
    <row r="51" spans="1:9" ht="15.75">
      <c r="A51" s="46" t="s">
        <v>24</v>
      </c>
      <c r="B51" s="22">
        <v>0</v>
      </c>
      <c r="C51" s="22">
        <v>378872</v>
      </c>
      <c r="D51" s="22">
        <v>161139</v>
      </c>
      <c r="E51" s="22">
        <v>18360</v>
      </c>
      <c r="F51" s="22">
        <v>0</v>
      </c>
      <c r="G51" s="47"/>
      <c r="H51" s="48"/>
      <c r="I51" s="8"/>
    </row>
    <row r="52" spans="1:9" ht="15.75">
      <c r="A52" s="46" t="s">
        <v>25</v>
      </c>
      <c r="B52" s="22">
        <v>0</v>
      </c>
      <c r="C52" s="22">
        <v>688937</v>
      </c>
      <c r="D52" s="22">
        <v>107221</v>
      </c>
      <c r="E52" s="22">
        <v>81736</v>
      </c>
      <c r="F52" s="22">
        <v>0</v>
      </c>
      <c r="G52" s="47"/>
      <c r="H52" s="48"/>
      <c r="I52" s="8"/>
    </row>
    <row r="53" spans="1:9" ht="15.75">
      <c r="A53" s="46" t="s">
        <v>26</v>
      </c>
      <c r="B53" s="22">
        <v>20459</v>
      </c>
      <c r="C53" s="22">
        <v>273631</v>
      </c>
      <c r="D53" s="22">
        <v>106693</v>
      </c>
      <c r="E53" s="22">
        <v>34667</v>
      </c>
      <c r="F53" s="22">
        <v>4350</v>
      </c>
      <c r="G53" s="47"/>
      <c r="H53" s="48"/>
      <c r="I53" s="8"/>
    </row>
    <row r="54" spans="1:9" ht="15.75">
      <c r="A54" s="46" t="s">
        <v>27</v>
      </c>
      <c r="B54" s="22">
        <v>15563</v>
      </c>
      <c r="C54" s="22">
        <v>249531</v>
      </c>
      <c r="D54" s="22">
        <v>110357</v>
      </c>
      <c r="E54" s="22">
        <v>12800</v>
      </c>
      <c r="F54" s="22">
        <v>150</v>
      </c>
      <c r="G54" s="47"/>
      <c r="H54" s="48"/>
      <c r="I54" s="8"/>
    </row>
    <row r="55" spans="1:9" ht="15.75">
      <c r="A55" s="46" t="s">
        <v>28</v>
      </c>
      <c r="B55" s="22">
        <v>0</v>
      </c>
      <c r="C55" s="22">
        <v>287437</v>
      </c>
      <c r="D55" s="22">
        <v>104279</v>
      </c>
      <c r="E55" s="22">
        <v>23286</v>
      </c>
      <c r="F55" s="22">
        <v>1150</v>
      </c>
      <c r="G55" s="47"/>
      <c r="H55" s="48"/>
      <c r="I55" s="8"/>
    </row>
    <row r="56" spans="1:9" ht="15.75">
      <c r="A56" s="46" t="s">
        <v>29</v>
      </c>
      <c r="B56" s="22">
        <v>0</v>
      </c>
      <c r="C56" s="22">
        <v>1090527</v>
      </c>
      <c r="D56" s="22">
        <v>122964</v>
      </c>
      <c r="E56" s="22">
        <v>82685</v>
      </c>
      <c r="F56" s="22">
        <v>0</v>
      </c>
      <c r="G56" s="47"/>
      <c r="H56" s="48"/>
      <c r="I56" s="8"/>
    </row>
    <row r="57" spans="1:9" ht="15.75">
      <c r="A57" s="50" t="s">
        <v>43</v>
      </c>
      <c r="B57" s="51">
        <v>1398283</v>
      </c>
      <c r="C57" s="51">
        <f t="shared" si="2" ref="C57">SUM(C40:C56)</f>
        <v>6850694</v>
      </c>
      <c r="D57" s="51">
        <f>SUM(D40:D56)</f>
        <v>2065104</v>
      </c>
      <c r="E57" s="52">
        <f>SUM(E40:E56)</f>
        <v>533422</v>
      </c>
      <c r="F57" s="53">
        <f>SUM(F40:F56)</f>
        <v>42743</v>
      </c>
      <c r="G57" s="54"/>
      <c r="H57" s="55"/>
      <c r="I57" s="8"/>
    </row>
    <row r="58" spans="1:9" ht="15.75">
      <c r="A58" s="56" t="s">
        <v>31</v>
      </c>
      <c r="B58" s="57">
        <v>1444445</v>
      </c>
      <c r="C58" s="57">
        <v>7451024</v>
      </c>
      <c r="D58" s="57">
        <v>2295549</v>
      </c>
      <c r="E58" s="57">
        <v>498763</v>
      </c>
      <c r="F58" s="57">
        <v>5606</v>
      </c>
      <c r="G58" s="36"/>
      <c r="H58" s="8"/>
      <c r="I58" s="8"/>
    </row>
    <row r="59" spans="1:9" ht="15.75">
      <c r="A59" s="56" t="s">
        <v>32</v>
      </c>
      <c r="B59" s="58">
        <v>1476348</v>
      </c>
      <c r="C59" s="58">
        <v>6986570</v>
      </c>
      <c r="D59" s="58">
        <v>2475694</v>
      </c>
      <c r="E59" s="58">
        <v>503607</v>
      </c>
      <c r="F59" s="58">
        <v>26694</v>
      </c>
      <c r="G59" s="36"/>
      <c r="H59" s="8"/>
      <c r="I59" s="8"/>
    </row>
    <row r="60" spans="1:9" ht="15.75">
      <c r="A60" s="56" t="s">
        <v>33</v>
      </c>
      <c r="B60" s="58">
        <v>1447400</v>
      </c>
      <c r="C60" s="58">
        <v>6969148</v>
      </c>
      <c r="D60" s="58">
        <v>2469520</v>
      </c>
      <c r="E60" s="58">
        <v>498621</v>
      </c>
      <c r="F60" s="58">
        <v>26456</v>
      </c>
      <c r="G60" s="8"/>
      <c r="H60" s="8"/>
      <c r="I60" s="8"/>
    </row>
    <row r="61" spans="1:9" ht="15.75">
      <c r="A61" s="56" t="s">
        <v>34</v>
      </c>
      <c r="B61" s="57">
        <v>1213402</v>
      </c>
      <c r="C61" s="57">
        <v>3539115</v>
      </c>
      <c r="D61" s="57">
        <v>2004537.4293739102</v>
      </c>
      <c r="E61" s="57">
        <v>451179.29925514938</v>
      </c>
      <c r="F61" s="57">
        <v>39565</v>
      </c>
      <c r="G61" s="8"/>
      <c r="H61" s="8"/>
      <c r="I61" s="8"/>
    </row>
    <row r="62" spans="1:9" ht="15.75">
      <c r="A62" s="59"/>
      <c r="B62" s="60"/>
      <c r="C62" s="60"/>
      <c r="D62" s="60"/>
      <c r="E62" s="60"/>
      <c r="F62" s="60"/>
      <c r="G62" s="8"/>
      <c r="H62" s="8"/>
      <c r="I62" s="8"/>
    </row>
    <row r="63" spans="1:9" ht="15.75">
      <c r="A63" s="61" t="s">
        <v>35</v>
      </c>
      <c r="B63" s="8"/>
      <c r="C63" s="8"/>
      <c r="D63" s="8"/>
      <c r="E63" s="8"/>
      <c r="F63" s="8"/>
      <c r="G63" s="8"/>
      <c r="H63" s="8"/>
      <c r="I63" s="8"/>
    </row>
    <row r="64" spans="1:9" ht="15.75">
      <c r="A64" s="59"/>
      <c r="B64" s="8"/>
      <c r="C64" s="8"/>
      <c r="D64" s="8"/>
      <c r="E64" s="8"/>
      <c r="F64" s="8"/>
      <c r="G64" s="8"/>
      <c r="H64" s="8"/>
      <c r="I64" s="8"/>
    </row>
    <row r="65" spans="1:9" ht="15.75">
      <c r="A65" s="62" t="s">
        <v>44</v>
      </c>
      <c r="B65" s="62"/>
      <c r="C65" s="62"/>
      <c r="D65" s="62"/>
      <c r="E65" s="8"/>
      <c r="F65" s="8"/>
      <c r="G65" s="8"/>
      <c r="H65" s="8"/>
      <c r="I65" s="8"/>
    </row>
    <row r="66" spans="1:9" ht="15.75">
      <c r="A66" s="62" t="s">
        <v>45</v>
      </c>
      <c r="B66" s="62"/>
      <c r="C66" s="62"/>
      <c r="D66" s="62"/>
      <c r="E66" s="8"/>
      <c r="F66" s="8"/>
      <c r="G66" s="8"/>
      <c r="H66" s="8"/>
      <c r="I66" s="8"/>
    </row>
    <row r="67" spans="1:9" ht="15">
      <c r="A67" s="8"/>
      <c r="B67" s="8"/>
      <c r="C67" s="8"/>
      <c r="D67" s="8"/>
      <c r="E67" s="8"/>
      <c r="F67" s="63"/>
      <c r="G67" s="8"/>
      <c r="H67" s="8"/>
      <c r="I67" s="8"/>
    </row>
    <row r="68" spans="1:9" ht="15.75">
      <c r="A68" s="9" t="s">
        <v>2</v>
      </c>
      <c r="B68" s="64" t="s">
        <v>46</v>
      </c>
      <c r="C68" s="65"/>
      <c r="D68" s="66"/>
      <c r="E68" s="67"/>
      <c r="F68" s="68"/>
      <c r="G68" s="69"/>
      <c r="H68" s="8"/>
      <c r="I68" s="8"/>
    </row>
    <row r="69" spans="1:9" ht="15.75">
      <c r="A69" s="14" t="s">
        <v>11</v>
      </c>
      <c r="B69" s="39" t="s">
        <v>47</v>
      </c>
      <c r="C69" s="39" t="s">
        <v>48</v>
      </c>
      <c r="D69" s="70" t="s">
        <v>49</v>
      </c>
      <c r="E69" s="40"/>
      <c r="F69" s="68"/>
      <c r="G69" s="69"/>
      <c r="H69" s="8"/>
      <c r="I69" s="8"/>
    </row>
    <row r="70" spans="1:9" ht="15.75">
      <c r="A70" s="18">
        <v>-1</v>
      </c>
      <c r="B70" s="18">
        <v>-2</v>
      </c>
      <c r="C70" s="71">
        <v>-3</v>
      </c>
      <c r="D70" s="18">
        <v>-4</v>
      </c>
      <c r="E70" s="44"/>
      <c r="F70" s="68"/>
      <c r="G70" s="69"/>
      <c r="H70" s="8"/>
      <c r="I70" s="8"/>
    </row>
    <row r="71" spans="1:9" ht="15.75">
      <c r="A71" s="21" t="s">
        <v>12</v>
      </c>
      <c r="B71" s="22">
        <v>0</v>
      </c>
      <c r="C71" s="22">
        <v>0</v>
      </c>
      <c r="D71" s="22">
        <v>0</v>
      </c>
      <c r="E71" s="47"/>
      <c r="F71" s="68"/>
      <c r="G71" s="69"/>
      <c r="H71" s="8"/>
      <c r="I71" s="8"/>
    </row>
    <row r="72" spans="1:9" ht="15.75">
      <c r="A72" s="21" t="s">
        <v>14</v>
      </c>
      <c r="B72" s="22">
        <v>0</v>
      </c>
      <c r="C72" s="22">
        <v>0</v>
      </c>
      <c r="D72" s="22">
        <v>0</v>
      </c>
      <c r="E72" s="47"/>
      <c r="F72" s="68"/>
      <c r="G72" s="69"/>
      <c r="H72" s="8"/>
      <c r="I72" s="8"/>
    </row>
    <row r="73" spans="1:9" ht="15.75">
      <c r="A73" s="21" t="s">
        <v>15</v>
      </c>
      <c r="B73" s="22">
        <v>0</v>
      </c>
      <c r="C73" s="22">
        <v>0</v>
      </c>
      <c r="D73" s="22">
        <v>0</v>
      </c>
      <c r="E73" s="47"/>
      <c r="F73" s="68"/>
      <c r="G73" s="69"/>
      <c r="H73" s="8"/>
      <c r="I73" s="8"/>
    </row>
    <row r="74" spans="1:9" ht="15.75">
      <c r="A74" s="21" t="s">
        <v>16</v>
      </c>
      <c r="B74" s="22">
        <v>0</v>
      </c>
      <c r="C74" s="22">
        <v>0</v>
      </c>
      <c r="D74" s="22">
        <v>0</v>
      </c>
      <c r="E74" s="47"/>
      <c r="F74" s="68"/>
      <c r="G74" s="69"/>
      <c r="H74" s="8"/>
      <c r="I74" s="8"/>
    </row>
    <row r="75" spans="1:9" ht="15.75">
      <c r="A75" s="21" t="s">
        <v>17</v>
      </c>
      <c r="B75" s="22">
        <v>0</v>
      </c>
      <c r="C75" s="22">
        <v>0</v>
      </c>
      <c r="D75" s="22">
        <v>0</v>
      </c>
      <c r="E75" s="47"/>
      <c r="F75" s="68"/>
      <c r="G75" s="72"/>
      <c r="H75" s="8"/>
      <c r="I75" s="8"/>
    </row>
    <row r="76" spans="1:9" ht="15.75">
      <c r="A76" s="21" t="s">
        <v>18</v>
      </c>
      <c r="B76" s="22">
        <v>0</v>
      </c>
      <c r="C76" s="22">
        <v>0</v>
      </c>
      <c r="D76" s="22">
        <v>0</v>
      </c>
      <c r="E76" s="47"/>
      <c r="F76" s="73"/>
      <c r="G76" s="48"/>
      <c r="H76" s="8"/>
      <c r="I76" s="8"/>
    </row>
    <row r="77" spans="1:9" ht="15.75">
      <c r="A77" s="21" t="s">
        <v>19</v>
      </c>
      <c r="B77" s="22">
        <v>0</v>
      </c>
      <c r="C77" s="22">
        <v>0</v>
      </c>
      <c r="D77" s="22">
        <v>0</v>
      </c>
      <c r="E77" s="47"/>
      <c r="F77" s="47"/>
      <c r="G77" s="48"/>
      <c r="H77" s="8"/>
      <c r="I77" s="8"/>
    </row>
    <row r="78" spans="1:9" ht="15.75">
      <c r="A78" s="21" t="s">
        <v>20</v>
      </c>
      <c r="B78" s="22">
        <v>0</v>
      </c>
      <c r="C78" s="22">
        <v>0</v>
      </c>
      <c r="D78" s="22">
        <v>0</v>
      </c>
      <c r="E78" s="47"/>
      <c r="F78" s="47"/>
      <c r="G78" s="48"/>
      <c r="H78" s="8"/>
      <c r="I78" s="8"/>
    </row>
    <row r="79" spans="1:9" ht="15.75">
      <c r="A79" s="21" t="s">
        <v>21</v>
      </c>
      <c r="B79" s="22">
        <v>0</v>
      </c>
      <c r="C79" s="22">
        <v>0</v>
      </c>
      <c r="D79" s="22">
        <v>0</v>
      </c>
      <c r="E79" s="47"/>
      <c r="F79" s="47"/>
      <c r="G79" s="48"/>
      <c r="H79" s="8"/>
      <c r="I79" s="8"/>
    </row>
    <row r="80" spans="1:9" ht="15.75">
      <c r="A80" s="21" t="s">
        <v>22</v>
      </c>
      <c r="B80" s="22">
        <v>0</v>
      </c>
      <c r="C80" s="22">
        <v>0</v>
      </c>
      <c r="D80" s="22">
        <v>0</v>
      </c>
      <c r="E80" s="47"/>
      <c r="F80" s="47"/>
      <c r="G80" s="48"/>
      <c r="H80" s="8"/>
      <c r="I80" s="8"/>
    </row>
    <row r="81" spans="1:9" ht="15.75">
      <c r="A81" s="21" t="s">
        <v>23</v>
      </c>
      <c r="B81" s="22">
        <v>0</v>
      </c>
      <c r="C81" s="22">
        <v>0</v>
      </c>
      <c r="D81" s="22">
        <v>0</v>
      </c>
      <c r="E81" s="47"/>
      <c r="F81" s="47"/>
      <c r="G81" s="48"/>
      <c r="H81" s="8"/>
      <c r="I81" s="8"/>
    </row>
    <row r="82" spans="1:9" ht="15.75">
      <c r="A82" s="21" t="s">
        <v>24</v>
      </c>
      <c r="B82" s="22">
        <v>0</v>
      </c>
      <c r="C82" s="22">
        <v>0</v>
      </c>
      <c r="D82" s="22">
        <v>0</v>
      </c>
      <c r="E82" s="47"/>
      <c r="F82" s="47"/>
      <c r="G82" s="48"/>
      <c r="H82" s="8"/>
      <c r="I82" s="8"/>
    </row>
    <row r="83" spans="1:9" ht="15.75">
      <c r="A83" s="21" t="s">
        <v>25</v>
      </c>
      <c r="B83" s="22">
        <v>0</v>
      </c>
      <c r="C83" s="22">
        <v>0</v>
      </c>
      <c r="D83" s="22">
        <v>0</v>
      </c>
      <c r="E83" s="47"/>
      <c r="F83" s="47"/>
      <c r="G83" s="48"/>
      <c r="H83" s="8"/>
      <c r="I83" s="8"/>
    </row>
    <row r="84" spans="1:9" ht="15.75">
      <c r="A84" s="21" t="s">
        <v>26</v>
      </c>
      <c r="B84" s="22">
        <v>0</v>
      </c>
      <c r="C84" s="22">
        <v>0</v>
      </c>
      <c r="D84" s="22">
        <v>0</v>
      </c>
      <c r="E84" s="47"/>
      <c r="F84" s="47"/>
      <c r="G84" s="48"/>
      <c r="H84" s="8"/>
      <c r="I84" s="8"/>
    </row>
    <row r="85" spans="1:9" ht="15.75">
      <c r="A85" s="21" t="s">
        <v>27</v>
      </c>
      <c r="B85" s="22">
        <v>0</v>
      </c>
      <c r="C85" s="22">
        <v>0</v>
      </c>
      <c r="D85" s="22">
        <v>0</v>
      </c>
      <c r="E85" s="47"/>
      <c r="F85" s="47"/>
      <c r="G85" s="48"/>
      <c r="H85" s="8"/>
      <c r="I85" s="8"/>
    </row>
    <row r="86" spans="1:9" ht="15.75">
      <c r="A86" s="21" t="s">
        <v>28</v>
      </c>
      <c r="B86" s="22">
        <v>0</v>
      </c>
      <c r="C86" s="22">
        <v>0</v>
      </c>
      <c r="D86" s="22">
        <v>0</v>
      </c>
      <c r="E86" s="47"/>
      <c r="F86" s="47"/>
      <c r="G86" s="48"/>
      <c r="H86" s="8"/>
      <c r="I86" s="8"/>
    </row>
    <row r="87" spans="1:9" ht="15.75">
      <c r="A87" s="21" t="s">
        <v>29</v>
      </c>
      <c r="B87" s="22">
        <v>0</v>
      </c>
      <c r="C87" s="22">
        <v>0</v>
      </c>
      <c r="D87" s="22">
        <v>0</v>
      </c>
      <c r="E87" s="47"/>
      <c r="F87" s="47"/>
      <c r="G87" s="48"/>
      <c r="H87" s="8"/>
      <c r="I87" s="8"/>
    </row>
    <row r="88" spans="1:9" ht="15.75">
      <c r="A88" s="56" t="s">
        <v>50</v>
      </c>
      <c r="B88" s="51">
        <f>SUM(B71:B87)</f>
        <v>0</v>
      </c>
      <c r="C88" s="22">
        <v>0</v>
      </c>
      <c r="D88" s="22">
        <v>0</v>
      </c>
      <c r="E88" s="54"/>
      <c r="F88" s="54"/>
      <c r="G88" s="55"/>
      <c r="H88" s="8"/>
      <c r="I88" s="8"/>
    </row>
    <row r="89" spans="1:9" ht="15.75">
      <c r="A89" s="56" t="s">
        <v>31</v>
      </c>
      <c r="B89" s="74">
        <v>0</v>
      </c>
      <c r="C89" s="22">
        <v>0</v>
      </c>
      <c r="D89" s="22">
        <v>0</v>
      </c>
      <c r="E89" s="60"/>
      <c r="F89" s="60"/>
      <c r="G89" s="36"/>
      <c r="H89" s="8"/>
      <c r="I89" s="8"/>
    </row>
    <row r="90" spans="1:9" ht="15.75">
      <c r="A90" s="56" t="s">
        <v>32</v>
      </c>
      <c r="B90" s="58">
        <v>0</v>
      </c>
      <c r="C90" s="22">
        <v>0</v>
      </c>
      <c r="D90" s="22">
        <v>0</v>
      </c>
      <c r="E90" s="75"/>
      <c r="F90" s="75"/>
      <c r="G90" s="36"/>
      <c r="H90" s="8"/>
      <c r="I90" s="8"/>
    </row>
    <row r="91" spans="1:9" ht="15.75">
      <c r="A91" s="56" t="s">
        <v>33</v>
      </c>
      <c r="B91" s="58">
        <v>1100</v>
      </c>
      <c r="C91" s="22">
        <v>0</v>
      </c>
      <c r="D91" s="22">
        <v>0</v>
      </c>
      <c r="E91" s="75"/>
      <c r="F91" s="75"/>
      <c r="G91" s="8"/>
      <c r="H91" s="8"/>
      <c r="I91" s="8"/>
    </row>
    <row r="92" spans="1:9" ht="15.75">
      <c r="A92" s="56" t="s">
        <v>34</v>
      </c>
      <c r="B92" s="74">
        <v>11520</v>
      </c>
      <c r="C92" s="22">
        <v>0</v>
      </c>
      <c r="D92" s="22">
        <v>0</v>
      </c>
      <c r="E92" s="60"/>
      <c r="F92" s="60"/>
      <c r="G92" s="8"/>
      <c r="H92" s="8"/>
      <c r="I92" s="8"/>
    </row>
    <row r="93" spans="1:9" ht="15.75">
      <c r="A93" s="59"/>
      <c r="B93" s="60"/>
      <c r="C93" s="47"/>
      <c r="D93" s="47"/>
      <c r="E93" s="60"/>
      <c r="F93" s="60"/>
      <c r="G93" s="8"/>
      <c r="H93" s="8"/>
      <c r="I93" s="8"/>
    </row>
    <row r="94" spans="1:9" ht="15.75">
      <c r="A94" s="59" t="s">
        <v>35</v>
      </c>
      <c r="B94" s="76"/>
      <c r="C94" s="77"/>
      <c r="D94" s="77"/>
      <c r="E94" s="54"/>
      <c r="F94" s="54"/>
      <c r="G94" s="55"/>
      <c r="H94" s="8"/>
      <c r="I94" s="8"/>
    </row>
    <row r="95" spans="1:9" ht="15.75">
      <c r="A95" s="59"/>
      <c r="B95" s="76"/>
      <c r="C95" s="77"/>
      <c r="D95" s="77"/>
      <c r="E95" s="54"/>
      <c r="F95" s="54"/>
      <c r="G95" s="55"/>
      <c r="H95" s="8"/>
      <c r="I95" s="8"/>
    </row>
    <row r="96" spans="1:9" ht="15.75">
      <c r="A96" s="78" t="s">
        <v>51</v>
      </c>
      <c r="B96" s="78"/>
      <c r="C96" s="78"/>
      <c r="D96" s="78"/>
      <c r="E96" s="78"/>
      <c r="F96" s="78"/>
      <c r="G96" s="78"/>
      <c r="H96" s="8"/>
      <c r="I96" s="8"/>
    </row>
    <row r="97" spans="1:9" ht="15">
      <c r="A97" s="79" t="s">
        <v>52</v>
      </c>
      <c r="B97" s="79"/>
      <c r="C97" s="79"/>
      <c r="D97" s="79"/>
      <c r="E97" s="79"/>
      <c r="F97" s="79"/>
      <c r="G97" s="79"/>
      <c r="H97" s="8"/>
      <c r="I97" s="8"/>
    </row>
    <row r="98" spans="1:9" ht="15">
      <c r="A98" s="8"/>
      <c r="B98" s="8"/>
      <c r="C98" s="8"/>
      <c r="D98" s="8"/>
      <c r="E98" s="8"/>
      <c r="F98" s="8"/>
      <c r="G98" s="8"/>
      <c r="H98" s="8"/>
      <c r="I98" s="8"/>
    </row>
    <row r="99" spans="1:9" ht="15.75" customHeight="1">
      <c r="A99" s="9" t="s">
        <v>53</v>
      </c>
      <c r="B99" s="10" t="s">
        <v>4</v>
      </c>
      <c r="C99" s="10" t="s">
        <v>5</v>
      </c>
      <c r="D99" s="12" t="s">
        <v>6</v>
      </c>
      <c r="E99" s="10" t="s">
        <v>7</v>
      </c>
      <c r="F99" s="12" t="s">
        <v>8</v>
      </c>
      <c r="G99" s="13" t="s">
        <v>9</v>
      </c>
      <c r="H99" s="8"/>
      <c r="I99" s="8"/>
    </row>
    <row r="100" spans="1:9" ht="15">
      <c r="A100" s="14"/>
      <c r="B100" s="15"/>
      <c r="C100" s="15"/>
      <c r="D100" s="15"/>
      <c r="E100" s="15"/>
      <c r="F100" s="15"/>
      <c r="G100" s="16"/>
      <c r="H100" s="8"/>
      <c r="I100" s="8"/>
    </row>
    <row r="101" spans="1:12" ht="15" customHeight="1">
      <c r="A101" s="18">
        <v>-1</v>
      </c>
      <c r="B101" s="80">
        <v>-3</v>
      </c>
      <c r="C101" s="19">
        <v>-4</v>
      </c>
      <c r="D101" s="19">
        <v>-5</v>
      </c>
      <c r="E101" s="19">
        <v>-6</v>
      </c>
      <c r="F101" s="19">
        <v>-7</v>
      </c>
      <c r="G101" s="80">
        <v>-8</v>
      </c>
      <c r="H101" s="8"/>
      <c r="I101" s="8"/>
      <c r="L101" s="81"/>
    </row>
    <row r="102" spans="1:9" ht="15.75">
      <c r="A102" s="21" t="s">
        <v>54</v>
      </c>
      <c r="B102" s="23">
        <v>71876.819620253169</v>
      </c>
      <c r="C102" s="22">
        <v>1156</v>
      </c>
      <c r="D102" s="22">
        <v>0</v>
      </c>
      <c r="E102" s="22">
        <v>18669.954677513073</v>
      </c>
      <c r="F102" s="22">
        <v>50716.867402875985</v>
      </c>
      <c r="G102" s="22" t="s">
        <v>13</v>
      </c>
      <c r="H102" s="8"/>
      <c r="I102" s="8"/>
    </row>
    <row r="103" spans="1:9" ht="15.75">
      <c r="A103" s="21" t="s">
        <v>55</v>
      </c>
      <c r="B103" s="23">
        <v>65715.949367088615</v>
      </c>
      <c r="C103" s="22">
        <v>1224</v>
      </c>
      <c r="D103" s="23">
        <v>0</v>
      </c>
      <c r="E103" s="22">
        <v>14983.530505520046</v>
      </c>
      <c r="F103" s="22">
        <v>47686.841185349964</v>
      </c>
      <c r="G103" s="22" t="s">
        <v>13</v>
      </c>
      <c r="H103" s="8"/>
      <c r="I103" s="8"/>
    </row>
    <row r="104" spans="1:9" ht="15.75">
      <c r="A104" s="21" t="s">
        <v>56</v>
      </c>
      <c r="B104" s="23">
        <v>66400.490506329123</v>
      </c>
      <c r="C104" s="22">
        <v>1145</v>
      </c>
      <c r="D104" s="23">
        <v>0</v>
      </c>
      <c r="E104" s="24">
        <v>19621.289947704823</v>
      </c>
      <c r="F104" s="22">
        <v>47975.415110828631</v>
      </c>
      <c r="G104" s="22" t="s">
        <v>13</v>
      </c>
      <c r="H104" s="8"/>
      <c r="I104" s="8"/>
    </row>
    <row r="105" spans="1:9" ht="15.75">
      <c r="A105" s="21" t="s">
        <v>57</v>
      </c>
      <c r="B105" s="23">
        <v>64346.867088607592</v>
      </c>
      <c r="C105" s="22">
        <v>1267</v>
      </c>
      <c r="D105" s="23">
        <v>0</v>
      </c>
      <c r="E105" s="22">
        <v>5589.0947123765254</v>
      </c>
      <c r="F105" s="22">
        <v>63269.833161198061</v>
      </c>
      <c r="G105" s="22" t="s">
        <v>13</v>
      </c>
      <c r="H105" s="41"/>
      <c r="I105" s="8"/>
    </row>
    <row r="106" spans="1:9" ht="15.75">
      <c r="A106" s="21" t="s">
        <v>58</v>
      </c>
      <c r="B106" s="23">
        <v>119110.15822784811</v>
      </c>
      <c r="C106" s="22">
        <v>1245</v>
      </c>
      <c r="D106" s="23">
        <v>0</v>
      </c>
      <c r="E106" s="22">
        <v>9870.1034282393957</v>
      </c>
      <c r="F106" s="22">
        <v>80800.699134027163</v>
      </c>
      <c r="G106" s="22" t="s">
        <v>13</v>
      </c>
      <c r="H106" s="42"/>
      <c r="I106" s="8"/>
    </row>
    <row r="107" spans="1:9" ht="15.75">
      <c r="A107" s="21" t="s">
        <v>59</v>
      </c>
      <c r="B107" s="23">
        <v>100627.54746835443</v>
      </c>
      <c r="C107" s="22">
        <v>1235</v>
      </c>
      <c r="D107" s="23">
        <v>0</v>
      </c>
      <c r="E107" s="22">
        <v>13080.859965136548</v>
      </c>
      <c r="F107" s="22">
        <v>96600.121553984267</v>
      </c>
      <c r="G107" s="22" t="s">
        <v>13</v>
      </c>
      <c r="H107" s="45"/>
      <c r="I107" s="8"/>
    </row>
    <row r="108" spans="1:13" ht="15.75">
      <c r="A108" s="21" t="s">
        <v>60</v>
      </c>
      <c r="B108" s="23">
        <v>82829.477848101262</v>
      </c>
      <c r="C108" s="22">
        <v>1242</v>
      </c>
      <c r="D108" s="23">
        <v>0</v>
      </c>
      <c r="E108" s="22">
        <v>22713.129575828007</v>
      </c>
      <c r="F108" s="22">
        <v>91261.503932628897</v>
      </c>
      <c r="G108" s="22" t="s">
        <v>13</v>
      </c>
      <c r="H108" s="48"/>
      <c r="I108" s="8"/>
      <c r="M108" s="81"/>
    </row>
    <row r="109" spans="1:14" ht="15.75">
      <c r="A109" s="21" t="s">
        <v>61</v>
      </c>
      <c r="B109" s="23">
        <v>138277.31012658228</v>
      </c>
      <c r="C109" s="22">
        <v>1256</v>
      </c>
      <c r="D109" s="23">
        <v>0</v>
      </c>
      <c r="E109" s="22">
        <v>23545.547937245788</v>
      </c>
      <c r="F109" s="22">
        <v>95085.108445221253</v>
      </c>
      <c r="G109" s="22" t="s">
        <v>13</v>
      </c>
      <c r="H109" s="48"/>
      <c r="I109" s="8"/>
      <c r="N109" s="81">
        <f>K114-C114</f>
        <v>-14688</v>
      </c>
    </row>
    <row r="110" spans="1:9" ht="15.75">
      <c r="A110" s="21" t="s">
        <v>62</v>
      </c>
      <c r="B110" s="23">
        <v>63662.325949367092</v>
      </c>
      <c r="C110" s="22">
        <v>1224</v>
      </c>
      <c r="D110" s="23">
        <v>0</v>
      </c>
      <c r="E110" s="22">
        <v>17837.536316095295</v>
      </c>
      <c r="F110" s="22">
        <v>81522.133947723836</v>
      </c>
      <c r="G110" s="22" t="s">
        <v>13</v>
      </c>
      <c r="H110" s="48"/>
      <c r="I110" s="8"/>
    </row>
    <row r="111" spans="1:9" ht="15.75">
      <c r="A111" s="21" t="s">
        <v>63</v>
      </c>
      <c r="B111" s="23">
        <v>74614.984177215185</v>
      </c>
      <c r="C111" s="22">
        <v>1238</v>
      </c>
      <c r="D111" s="23">
        <v>0</v>
      </c>
      <c r="E111" s="22">
        <v>17361.868680999418</v>
      </c>
      <c r="F111" s="22">
        <v>86716.464606339869</v>
      </c>
      <c r="G111" s="22" t="s">
        <v>13</v>
      </c>
      <c r="H111" s="48"/>
      <c r="I111" s="8"/>
    </row>
    <row r="112" spans="1:9" ht="15.75">
      <c r="A112" s="21" t="s">
        <v>64</v>
      </c>
      <c r="B112" s="23">
        <v>8214.4936708860769</v>
      </c>
      <c r="C112" s="22">
        <v>1189</v>
      </c>
      <c r="D112" s="23">
        <v>0</v>
      </c>
      <c r="E112" s="22">
        <v>19264.539221382915</v>
      </c>
      <c r="F112" s="22">
        <v>77337.812028283151</v>
      </c>
      <c r="G112" s="22" t="s">
        <v>13</v>
      </c>
      <c r="H112" s="48"/>
      <c r="I112" s="8"/>
    </row>
    <row r="113" spans="1:9" ht="15.75">
      <c r="A113" s="21" t="s">
        <v>65</v>
      </c>
      <c r="B113" s="23">
        <v>9583.5759493670885</v>
      </c>
      <c r="C113" s="22">
        <v>1267</v>
      </c>
      <c r="D113" s="23">
        <v>0</v>
      </c>
      <c r="E113" s="22">
        <v>22118.545031958165</v>
      </c>
      <c r="F113" s="22">
        <v>89097.199491538893</v>
      </c>
      <c r="G113" s="22" t="s">
        <v>13</v>
      </c>
      <c r="H113" s="48"/>
      <c r="I113" s="8"/>
    </row>
    <row r="114" spans="1:9" ht="15.75">
      <c r="A114" s="56" t="s">
        <v>30</v>
      </c>
      <c r="B114" s="52">
        <f>SUM(B102:B113)</f>
        <v>865260</v>
      </c>
      <c r="C114" s="51">
        <f>SUM(C102:C113)</f>
        <v>14688</v>
      </c>
      <c r="D114" s="52">
        <f>SUM(D102:D113)</f>
        <v>0</v>
      </c>
      <c r="E114" s="53">
        <f>SUM(E102:E113)</f>
        <v>204655.99999999997</v>
      </c>
      <c r="F114" s="53">
        <f>SUM(F102:F113)</f>
        <v>908070</v>
      </c>
      <c r="G114" s="52" t="s">
        <v>13</v>
      </c>
      <c r="H114" s="48"/>
      <c r="I114" s="8"/>
    </row>
    <row r="115" spans="1:9" ht="15.75">
      <c r="A115" s="56" t="s">
        <v>31</v>
      </c>
      <c r="B115" s="52">
        <v>1009926</v>
      </c>
      <c r="C115" s="51">
        <v>24480</v>
      </c>
      <c r="D115" s="52"/>
      <c r="E115" s="53">
        <v>243760</v>
      </c>
      <c r="F115" s="53">
        <v>1062975</v>
      </c>
      <c r="G115" s="52">
        <v>0</v>
      </c>
      <c r="H115" s="48"/>
      <c r="I115" s="8"/>
    </row>
    <row r="116" spans="1:9" ht="15.75">
      <c r="A116" s="56" t="s">
        <v>32</v>
      </c>
      <c r="B116" s="52">
        <v>686907</v>
      </c>
      <c r="C116" s="82">
        <v>68544</v>
      </c>
      <c r="D116" s="52">
        <v>0</v>
      </c>
      <c r="E116" s="53">
        <v>205632</v>
      </c>
      <c r="F116" s="53">
        <v>527025</v>
      </c>
      <c r="G116" s="52">
        <v>0</v>
      </c>
      <c r="H116" s="48"/>
      <c r="I116" s="8"/>
    </row>
    <row r="117" spans="1:9" ht="16.5" thickBot="1">
      <c r="A117" s="56" t="s">
        <v>33</v>
      </c>
      <c r="B117" s="52">
        <v>709308</v>
      </c>
      <c r="C117" s="51">
        <v>68544</v>
      </c>
      <c r="D117" s="52"/>
      <c r="E117" s="53">
        <v>210096</v>
      </c>
      <c r="F117" s="53">
        <v>525810</v>
      </c>
      <c r="G117" s="52">
        <v>0</v>
      </c>
      <c r="H117" s="48"/>
      <c r="I117" s="8"/>
    </row>
    <row r="118" spans="1:9" ht="16.5" thickBot="1">
      <c r="A118" s="56" t="s">
        <v>34</v>
      </c>
      <c r="B118" s="83">
        <v>1048572</v>
      </c>
      <c r="C118" s="51">
        <v>63375.999999999993</v>
      </c>
      <c r="D118" s="52">
        <v>0</v>
      </c>
      <c r="E118" s="53">
        <v>142592</v>
      </c>
      <c r="F118" s="84">
        <v>513399.99999999994</v>
      </c>
      <c r="G118" s="52">
        <v>0</v>
      </c>
      <c r="H118" s="48"/>
      <c r="I118" s="8"/>
    </row>
    <row r="119" spans="1:9" ht="15.75">
      <c r="A119" s="8"/>
      <c r="B119" s="8"/>
      <c r="C119" s="8"/>
      <c r="D119" s="8"/>
      <c r="E119" s="8"/>
      <c r="F119" s="8"/>
      <c r="G119" s="8"/>
      <c r="H119" s="48"/>
      <c r="I119" s="8"/>
    </row>
    <row r="120" spans="1:9" ht="15.75">
      <c r="A120" s="61" t="s">
        <v>35</v>
      </c>
      <c r="B120" s="8"/>
      <c r="C120" s="8"/>
      <c r="D120" s="8"/>
      <c r="E120" s="8"/>
      <c r="F120" s="8"/>
      <c r="G120" s="8"/>
      <c r="H120" s="48"/>
      <c r="I120" s="8"/>
    </row>
    <row r="121" spans="1:9" ht="15.75">
      <c r="A121" s="8"/>
      <c r="B121" s="8"/>
      <c r="C121" s="8"/>
      <c r="D121" s="8"/>
      <c r="E121" s="8"/>
      <c r="F121" s="8"/>
      <c r="G121" s="8"/>
      <c r="H121" s="48"/>
      <c r="I121" s="8"/>
    </row>
    <row r="122" spans="1:9" ht="15.75">
      <c r="A122" s="5" t="s">
        <v>66</v>
      </c>
      <c r="B122" s="5"/>
      <c r="C122" s="5"/>
      <c r="D122" s="5"/>
      <c r="E122" s="5"/>
      <c r="F122" s="8"/>
      <c r="G122" s="8"/>
      <c r="H122" s="48"/>
      <c r="I122" s="8"/>
    </row>
    <row r="123" spans="1:9" ht="15.75">
      <c r="A123" s="8"/>
      <c r="B123" s="8"/>
      <c r="C123" s="8"/>
      <c r="D123" s="8"/>
      <c r="E123" s="8"/>
      <c r="F123" s="8"/>
      <c r="G123" s="8"/>
      <c r="H123" s="48"/>
      <c r="I123" s="8"/>
    </row>
    <row r="124" spans="1:9" ht="15.75">
      <c r="A124" s="9" t="s">
        <v>2</v>
      </c>
      <c r="B124" s="85" t="s">
        <v>39</v>
      </c>
      <c r="C124" s="86" t="s">
        <v>67</v>
      </c>
      <c r="D124" s="70" t="s">
        <v>68</v>
      </c>
      <c r="E124" s="85" t="s">
        <v>40</v>
      </c>
      <c r="F124" s="40"/>
      <c r="G124" s="40"/>
      <c r="H124" s="55"/>
      <c r="I124" s="8"/>
    </row>
    <row r="125" spans="1:9" ht="15.75">
      <c r="A125" s="14" t="s">
        <v>11</v>
      </c>
      <c r="B125" s="39" t="s">
        <v>42</v>
      </c>
      <c r="C125" s="39">
        <v>2020</v>
      </c>
      <c r="D125" s="70">
        <v>2020</v>
      </c>
      <c r="E125" s="70">
        <v>2020</v>
      </c>
      <c r="F125" s="87"/>
      <c r="G125" s="40"/>
      <c r="H125" s="8"/>
      <c r="I125" s="8"/>
    </row>
    <row r="126" spans="1:9" ht="15.75">
      <c r="A126" s="18">
        <v>-1</v>
      </c>
      <c r="B126" s="18"/>
      <c r="C126" s="71"/>
      <c r="D126" s="43"/>
      <c r="E126" s="43"/>
      <c r="F126" s="88"/>
      <c r="G126" s="44"/>
      <c r="H126" s="8"/>
      <c r="I126" s="8"/>
    </row>
    <row r="127" spans="1:9" ht="15.75">
      <c r="A127" s="21" t="s">
        <v>12</v>
      </c>
      <c r="B127" s="22">
        <v>172694</v>
      </c>
      <c r="C127" s="22">
        <v>0</v>
      </c>
      <c r="D127" s="22">
        <v>23503</v>
      </c>
      <c r="E127" s="22">
        <v>15964</v>
      </c>
      <c r="F127" s="88"/>
      <c r="G127" s="47"/>
      <c r="H127" s="8"/>
      <c r="I127" s="8"/>
    </row>
    <row r="128" spans="1:9" ht="15.75">
      <c r="A128" s="21" t="s">
        <v>14</v>
      </c>
      <c r="B128" s="22">
        <v>286773</v>
      </c>
      <c r="C128" s="22">
        <v>12949</v>
      </c>
      <c r="D128" s="22">
        <v>689430</v>
      </c>
      <c r="E128" s="22">
        <v>7681</v>
      </c>
      <c r="F128" s="88"/>
      <c r="G128" s="47"/>
      <c r="H128" s="8"/>
      <c r="I128" s="8"/>
    </row>
    <row r="129" spans="1:9" ht="15.75">
      <c r="A129" s="21" t="s">
        <v>15</v>
      </c>
      <c r="B129" s="22">
        <v>184184</v>
      </c>
      <c r="C129" s="89">
        <v>19489</v>
      </c>
      <c r="D129" s="22">
        <v>197819</v>
      </c>
      <c r="E129" s="22">
        <v>9352</v>
      </c>
      <c r="F129" s="90"/>
      <c r="G129" s="47"/>
      <c r="H129" s="8"/>
      <c r="I129" s="8"/>
    </row>
    <row r="130" spans="1:9" ht="15.75">
      <c r="A130" s="21" t="s">
        <v>16</v>
      </c>
      <c r="B130" s="89">
        <v>63489</v>
      </c>
      <c r="C130" s="22">
        <v>397519</v>
      </c>
      <c r="D130" s="22">
        <v>560162</v>
      </c>
      <c r="E130" s="22">
        <v>16395</v>
      </c>
      <c r="F130" s="47"/>
      <c r="G130" s="47"/>
      <c r="H130" s="8"/>
      <c r="I130" s="8"/>
    </row>
    <row r="131" spans="1:9" ht="15.75">
      <c r="A131" s="21" t="s">
        <v>17</v>
      </c>
      <c r="B131" s="22">
        <v>56607</v>
      </c>
      <c r="C131" s="22">
        <v>8367</v>
      </c>
      <c r="D131" s="22">
        <v>0</v>
      </c>
      <c r="E131" s="22">
        <v>20043</v>
      </c>
      <c r="F131" s="47"/>
      <c r="G131" s="47"/>
      <c r="H131" s="8"/>
      <c r="I131" s="8"/>
    </row>
    <row r="132" spans="1:9" ht="15.75">
      <c r="A132" s="21" t="s">
        <v>18</v>
      </c>
      <c r="B132" s="22">
        <v>162856</v>
      </c>
      <c r="C132" s="22">
        <v>8288</v>
      </c>
      <c r="D132" s="22">
        <v>172357</v>
      </c>
      <c r="E132" s="22">
        <v>12188</v>
      </c>
      <c r="F132" s="47"/>
      <c r="G132" s="47"/>
      <c r="H132" s="8"/>
      <c r="I132" s="8"/>
    </row>
    <row r="133" spans="1:9" ht="15.75">
      <c r="A133" s="21" t="s">
        <v>19</v>
      </c>
      <c r="B133" s="22">
        <v>159618</v>
      </c>
      <c r="C133" s="91">
        <v>0</v>
      </c>
      <c r="D133" s="22">
        <v>0</v>
      </c>
      <c r="E133" s="22">
        <v>2429</v>
      </c>
      <c r="F133" s="47"/>
      <c r="G133" s="47"/>
      <c r="H133" s="8"/>
      <c r="I133" s="8"/>
    </row>
    <row r="134" spans="1:9" ht="15.75">
      <c r="A134" s="21" t="s">
        <v>20</v>
      </c>
      <c r="B134" s="22">
        <v>340987</v>
      </c>
      <c r="C134" s="91">
        <v>0</v>
      </c>
      <c r="D134" s="22">
        <v>227198</v>
      </c>
      <c r="E134" s="22">
        <v>19588</v>
      </c>
      <c r="F134" s="47"/>
      <c r="G134" s="47"/>
      <c r="H134" s="8"/>
      <c r="I134" s="8"/>
    </row>
    <row r="135" spans="1:9" ht="15.75">
      <c r="A135" s="21" t="s">
        <v>21</v>
      </c>
      <c r="B135" s="22">
        <v>157197</v>
      </c>
      <c r="C135" s="91">
        <v>0</v>
      </c>
      <c r="D135" s="22">
        <v>1096820</v>
      </c>
      <c r="E135" s="22">
        <v>11174</v>
      </c>
      <c r="F135" s="47"/>
      <c r="G135" s="47"/>
      <c r="H135" s="8"/>
      <c r="I135" s="8"/>
    </row>
    <row r="136" spans="1:9" ht="15.75">
      <c r="A136" s="21" t="s">
        <v>22</v>
      </c>
      <c r="B136" s="89">
        <v>67351</v>
      </c>
      <c r="C136" s="91">
        <v>0</v>
      </c>
      <c r="D136" s="22">
        <v>503362</v>
      </c>
      <c r="E136" s="22">
        <v>11019</v>
      </c>
      <c r="F136" s="47"/>
      <c r="G136" s="47"/>
      <c r="H136" s="8"/>
      <c r="I136" s="8"/>
    </row>
    <row r="137" spans="1:9" ht="15.75">
      <c r="A137" s="21" t="s">
        <v>23</v>
      </c>
      <c r="B137" s="22">
        <v>107412</v>
      </c>
      <c r="C137" s="91">
        <v>0</v>
      </c>
      <c r="D137" s="22">
        <v>820656</v>
      </c>
      <c r="E137" s="22">
        <v>33092</v>
      </c>
      <c r="F137" s="47"/>
      <c r="G137" s="47"/>
      <c r="H137" s="8"/>
      <c r="I137" s="8"/>
    </row>
    <row r="138" spans="1:9" ht="15.75">
      <c r="A138" s="21" t="s">
        <v>24</v>
      </c>
      <c r="B138" s="22">
        <v>217102</v>
      </c>
      <c r="C138" s="91">
        <v>0</v>
      </c>
      <c r="D138" s="22">
        <v>276164</v>
      </c>
      <c r="E138" s="22">
        <v>10393</v>
      </c>
      <c r="F138" s="47"/>
      <c r="G138" s="47"/>
      <c r="H138" s="8"/>
      <c r="I138" s="8"/>
    </row>
    <row r="139" spans="1:9" ht="15.75">
      <c r="A139" s="21" t="s">
        <v>25</v>
      </c>
      <c r="B139" s="22">
        <v>117456</v>
      </c>
      <c r="C139" s="91">
        <v>0</v>
      </c>
      <c r="D139" s="22">
        <v>321212</v>
      </c>
      <c r="E139" s="22">
        <v>26651</v>
      </c>
      <c r="F139" s="47"/>
      <c r="G139" s="47"/>
      <c r="H139" s="8"/>
      <c r="I139" s="8"/>
    </row>
    <row r="140" spans="1:9" ht="15.75">
      <c r="A140" s="21" t="s">
        <v>26</v>
      </c>
      <c r="B140" s="22">
        <v>125220</v>
      </c>
      <c r="C140" s="22">
        <v>11444</v>
      </c>
      <c r="D140" s="22">
        <v>231116</v>
      </c>
      <c r="E140" s="22">
        <v>21399</v>
      </c>
      <c r="F140" s="47"/>
      <c r="G140" s="47"/>
      <c r="H140" s="8"/>
      <c r="I140" s="8"/>
    </row>
    <row r="141" spans="1:9" ht="15.75">
      <c r="A141" s="21" t="s">
        <v>27</v>
      </c>
      <c r="B141" s="22">
        <v>124370</v>
      </c>
      <c r="C141" s="22">
        <v>11684</v>
      </c>
      <c r="D141" s="22">
        <v>869622</v>
      </c>
      <c r="E141" s="22">
        <v>3614</v>
      </c>
      <c r="F141" s="47"/>
      <c r="G141" s="47"/>
      <c r="H141" s="8"/>
      <c r="I141" s="8"/>
    </row>
    <row r="142" spans="1:9" ht="15.75">
      <c r="A142" s="21" t="s">
        <v>28</v>
      </c>
      <c r="B142" s="22">
        <v>120207</v>
      </c>
      <c r="C142" s="22">
        <v>0</v>
      </c>
      <c r="D142" s="22">
        <v>119475</v>
      </c>
      <c r="E142" s="22">
        <v>11597</v>
      </c>
      <c r="F142" s="47"/>
      <c r="G142" s="47"/>
      <c r="H142" s="8"/>
      <c r="I142" s="8"/>
    </row>
    <row r="143" spans="1:9" ht="15.75">
      <c r="A143" s="21" t="s">
        <v>29</v>
      </c>
      <c r="B143" s="89">
        <v>148536</v>
      </c>
      <c r="C143" s="91">
        <v>0</v>
      </c>
      <c r="D143" s="22">
        <v>362342</v>
      </c>
      <c r="E143" s="22">
        <v>41112</v>
      </c>
      <c r="F143" s="47"/>
      <c r="G143" s="47"/>
      <c r="H143" s="8"/>
      <c r="I143" s="8"/>
    </row>
    <row r="144" spans="1:9" ht="15.75">
      <c r="A144" s="56" t="s">
        <v>30</v>
      </c>
      <c r="B144" s="51">
        <f>SUM(B127:B143)</f>
        <v>2612059</v>
      </c>
      <c r="C144" s="52">
        <f t="shared" si="3" ref="C144">SUM(C127:C143)</f>
        <v>469740</v>
      </c>
      <c r="D144" s="51">
        <f>SUM(D127:D143)</f>
        <v>6471238</v>
      </c>
      <c r="E144" s="52">
        <f>SUM(E127:E143)</f>
        <v>273691</v>
      </c>
      <c r="F144" s="54"/>
      <c r="G144" s="54"/>
      <c r="H144" s="8"/>
      <c r="I144" s="8"/>
    </row>
    <row r="145" spans="1:9" ht="15.75">
      <c r="A145" s="56" t="s">
        <v>31</v>
      </c>
      <c r="B145" s="52">
        <v>2965049</v>
      </c>
      <c r="C145" s="51">
        <v>636475</v>
      </c>
      <c r="D145" s="52">
        <v>6568104</v>
      </c>
      <c r="E145" s="53">
        <v>322995.59999999998</v>
      </c>
      <c r="F145" s="54"/>
      <c r="G145" s="77"/>
      <c r="H145" s="48"/>
      <c r="I145" s="8"/>
    </row>
    <row r="146" spans="1:9" ht="15.75">
      <c r="A146" s="56" t="s">
        <v>32</v>
      </c>
      <c r="B146" s="52">
        <v>2974622</v>
      </c>
      <c r="C146" s="51">
        <v>636475</v>
      </c>
      <c r="D146" s="52">
        <v>6562524</v>
      </c>
      <c r="E146" s="53">
        <v>321897.59999999998</v>
      </c>
      <c r="F146" s="54"/>
      <c r="G146" s="77"/>
      <c r="H146" s="48"/>
      <c r="I146" s="8"/>
    </row>
    <row r="147" spans="1:9" ht="15.75">
      <c r="A147" s="56" t="s">
        <v>33</v>
      </c>
      <c r="B147" s="52">
        <v>2988119</v>
      </c>
      <c r="C147" s="51">
        <v>912640</v>
      </c>
      <c r="D147" s="52">
        <v>6620690</v>
      </c>
      <c r="E147" s="53">
        <v>292582.79999999999</v>
      </c>
      <c r="F147" s="54"/>
      <c r="G147" s="77"/>
      <c r="H147" s="48"/>
      <c r="I147" s="8"/>
    </row>
    <row r="148" spans="1:9" ht="15.75">
      <c r="A148" s="56" t="s">
        <v>34</v>
      </c>
      <c r="B148" s="83">
        <v>3505428.1600000001</v>
      </c>
      <c r="C148" s="51">
        <v>926833.20000000007</v>
      </c>
      <c r="D148" s="52">
        <v>5613096.2400000002</v>
      </c>
      <c r="E148" s="53">
        <v>226256.04000000001</v>
      </c>
      <c r="F148" s="92"/>
      <c r="G148" s="77"/>
      <c r="H148" s="48"/>
      <c r="I148" s="8"/>
    </row>
    <row r="150" spans="1:9" ht="15.75">
      <c r="A150" s="61" t="s">
        <v>35</v>
      </c>
      <c r="B150" s="8"/>
      <c r="C150" s="8"/>
      <c r="D150" s="8"/>
      <c r="E150" s="8"/>
      <c r="F150" s="8"/>
      <c r="G150" s="8"/>
      <c r="H150" s="48"/>
      <c r="I150" s="8"/>
    </row>
  </sheetData>
  <mergeCells count="9">
    <mergeCell ref="A4:I4"/>
    <mergeCell ref="A99:A100"/>
    <mergeCell ref="A97:G97"/>
    <mergeCell ref="A96:G96"/>
    <mergeCell ref="A122:E122"/>
    <mergeCell ref="B68:D68"/>
    <mergeCell ref="A65:D65"/>
    <mergeCell ref="A66:D66"/>
    <mergeCell ref="A5:I5"/>
  </mergeCells>
  <pageMargins left="0.25" right="0.25" top="0.75" bottom="0.75" header="0.3" footer="0.3"/>
  <pageSetup horizontalDpi="300" verticalDpi="300" orientation="portrait" paperSize="9" scale="8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