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Sheet1!$A$1:$G$29</definedName>
  </definedNames>
  <calcPr fullCalcOnLoad="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<sst xmlns="http://schemas.openxmlformats.org/spreadsheetml/2006/main" count="32" uniqueCount="32">
  <si>
    <t xml:space="preserve">Tabel </t>
  </si>
  <si>
    <t>Banyaknya Realisasi Produksi, Ketersediaan dan Kebutuhan Pangan</t>
  </si>
  <si>
    <t>Komoditas Bawang Merah Menurut Bulan</t>
  </si>
  <si>
    <t>di Kabupaten Brebes Tahun 2022</t>
  </si>
  <si>
    <t>Bulan</t>
  </si>
  <si>
    <t>Luas Panen (Ha)</t>
  </si>
  <si>
    <t>Produksi (Ton)</t>
  </si>
  <si>
    <t>Ketersediaan (Ton)</t>
  </si>
  <si>
    <t>Kebutuhan (Ton)</t>
  </si>
  <si>
    <t>Perimbangan (+/-) (Ton)</t>
  </si>
  <si>
    <t>Stok Komulatif (Ton)</t>
  </si>
  <si>
    <t>(1)</t>
  </si>
  <si>
    <t>(2)</t>
  </si>
  <si>
    <t>(3)</t>
  </si>
  <si>
    <t>(4)</t>
  </si>
  <si>
    <t>(5)</t>
  </si>
  <si>
    <t>(6)</t>
  </si>
  <si>
    <t>(7)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</si>
  <si>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</si>
  <si>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</si>
  <si>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</si>
  <si>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</si>
  <si>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</si>
  <si>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</si>
  <si>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</si>
  <si>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</si>
  <si>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</si>
  <si>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</si>
  <si>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</si>
  <si>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</si>
  <si>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2022</t>
  </si>
  <si>
    <t>Sumber: Dinas Pertanian dan Ketahanan Pangan Kab.Brebes</t>
  </si>
</sst>
</file>

<file path=xl/styles.xml><?xml version="1.0" encoding="utf-8"?>
<styleSheet xmlns="http://schemas.openxmlformats.org/spreadsheetml/2006/main">
  <numFmts count="4">
    <numFmt numFmtId="177" formatCode="_(* #,##0_);_(* \(#,##0\);_(* &quot;-&quot;_);_(@_)"/>
    <numFmt numFmtId="178" formatCode="_(* #,##0.00_);_(* \(#,##0.00\);_(* &quot;-&quot;_);_(@_)"/>
    <numFmt numFmtId="179" formatCode="_(* #,##0.0_);_(* \(#,##0.0\);_(* &quot;-&quot;_);_(@_)"/>
    <numFmt numFmtId="180" formatCode="_-* #,##0.00_-;\-* #,##0.00_-;_-* &quot;-&quot;??_-;_-@_-"/>
  </numFmts>
  <fonts count="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/>
    <xf numFmtId="0" fontId="4" fillId="0" borderId="0" xfId="0" applyFont="1" applyAlignment="1">
      <alignment horizontal="center"/>
    </xf>
    <xf numFmtId="0" fontId="6" fillId="0" borderId="0" xfId="0" applyFont="1"/>
    <xf numFmtId="177" fontId="6" fillId="0" borderId="0" xfId="19" applyFont="1" applyBorder="1"/>
    <xf numFmtId="0" fontId="6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19" applyFont="1" applyFill="1" applyBorder="1" applyAlignment="1">
      <alignment horizontal="center" wrapText="1"/>
    </xf>
    <xf numFmtId="177" fontId="4" fillId="2" borderId="2" xfId="19" applyFont="1" applyFill="1" applyBorder="1" applyAlignment="1">
      <alignment horizontal="center" wrapText="1"/>
    </xf>
    <xf numFmtId="0" fontId="3" fillId="0" borderId="0" xfId="0" applyFont="1"/>
    <xf numFmtId="177" fontId="4" fillId="2" borderId="3" xfId="19" applyFont="1" applyFill="1" applyBorder="1" applyAlignment="1">
      <alignment horizontal="center" wrapText="1"/>
    </xf>
    <xf numFmtId="0" fontId="4" fillId="2" borderId="1" xfId="0" applyFont="1" applyFill="1" applyBorder="1" applyAlignment="1" quotePrefix="1">
      <alignment horizontal="center"/>
    </xf>
    <xf numFmtId="177" fontId="4" fillId="2" borderId="1" xfId="19" applyFont="1" applyFill="1" applyBorder="1" applyAlignment="1" quotePrefix="1">
      <alignment horizontal="center"/>
    </xf>
    <xf numFmtId="0" fontId="4" fillId="0" borderId="1" xfId="0" applyFont="1" applyBorder="1"/>
    <xf numFmtId="0" fontId="3" fillId="0" borderId="1" xfId="0" applyFont="1" applyBorder="1"/>
    <xf numFmtId="177" fontId="6" fillId="0" borderId="1" xfId="19" applyFont="1" applyBorder="1" applyAlignment="1">
      <alignment horizontal="right"/>
    </xf>
    <xf numFmtId="177" fontId="6" fillId="0" borderId="1" xfId="19" applyFont="1" applyBorder="1" applyAlignment="1">
      <alignment horizontal="right" wrapText="1"/>
    </xf>
    <xf numFmtId="180" fontId="1" fillId="0" borderId="0" xfId="0" applyNumberFormat="1"/>
    <xf numFmtId="178" fontId="1" fillId="0" borderId="0" xfId="19" applyNumberFormat="1" applyFont="1"/>
    <xf numFmtId="0" fontId="4" fillId="0" borderId="1" xfId="0" applyFont="1" applyBorder="1" applyAlignment="1">
      <alignment horizontal="right"/>
    </xf>
    <xf numFmtId="177" fontId="4" fillId="0" borderId="1" xfId="19" applyFont="1" applyBorder="1" applyAlignment="1">
      <alignment horizontal="center"/>
    </xf>
    <xf numFmtId="177" fontId="4" fillId="0" borderId="1" xfId="19" applyFont="1" applyBorder="1" applyAlignment="1">
      <alignment horizontal="right" wrapText="1"/>
    </xf>
    <xf numFmtId="177" fontId="4" fillId="0" borderId="1" xfId="19" applyFont="1" applyBorder="1" applyAlignment="1">
      <alignment horizontal="right"/>
    </xf>
    <xf numFmtId="177" fontId="4" fillId="0" borderId="1" xfId="19" applyFont="1" applyBorder="1" applyAlignment="1">
      <alignment/>
    </xf>
    <xf numFmtId="177" fontId="5" fillId="0" borderId="4" xfId="19" applyFont="1" applyBorder="1"/>
    <xf numFmtId="177" fontId="5" fillId="0" borderId="1" xfId="19" applyFont="1" applyBorder="1"/>
    <xf numFmtId="0" fontId="5" fillId="0" borderId="1" xfId="0" applyFont="1" applyBorder="1" applyAlignment="1">
      <alignment horizontal="right"/>
    </xf>
    <xf numFmtId="179" fontId="4" fillId="0" borderId="1" xfId="19" applyNumberFormat="1" applyFont="1" applyBorder="1" applyAlignment="1">
      <alignment/>
    </xf>
    <xf numFmtId="178" fontId="4" fillId="0" borderId="1" xfId="19" applyNumberFormat="1" applyFont="1" applyBorder="1" applyAlignment="1">
      <alignment/>
    </xf>
    <xf numFmtId="178" fontId="4" fillId="0" borderId="1" xfId="19" applyNumberFormat="1" applyFont="1" applyBorder="1" applyAlignment="1">
      <alignment horizontal="right"/>
    </xf>
    <xf numFmtId="177" fontId="3" fillId="0" borderId="0" xfId="19" applyFont="1"/>
    <xf numFmtId="0" fontId="2" fillId="0" borderId="0" xfId="0" applyFont="1"/>
    <xf numFmtId="177" fontId="1" fillId="0" borderId="0" xfId="19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c3be39d-3921-432e-8b33-d0ddb9fa58af}">
  <dimension ref="A1:V29"/>
  <sheetViews>
    <sheetView view="pageBreakPreview" zoomScale="96" zoomScaleNormal="100" zoomScaleSheetLayoutView="96" workbookViewId="0" topLeftCell="A1">
      <selection pane="topLeft" activeCell="J9" sqref="J9"/>
    </sheetView>
  </sheetViews>
  <sheetFormatPr defaultRowHeight="14.5" customHeight="1"/>
  <cols>
    <col min="1" max="1" width="20.142857142857142" style="1" customWidth="1"/>
    <col min="2" max="2" width="13.428571428571429" style="1" customWidth="1"/>
    <col min="3" max="3" width="16.571428571428573" style="1" customWidth="1"/>
    <col min="4" max="4" width="14.857142857142858" style="1" customWidth="1"/>
    <col min="5" max="5" width="15.142857142857142" style="33" customWidth="1"/>
    <col min="6" max="6" width="19.571428571428573" style="33" customWidth="1"/>
    <col min="7" max="7" width="14" style="33" customWidth="1"/>
    <col min="8" max="9" width="9.142857142857142" style="1" customWidth="1"/>
    <col min="10" max="10" width="10.714285714285714" style="1" bestFit="1" customWidth="1"/>
    <col min="11" max="11" width="9.142857142857142" style="1" customWidth="1"/>
    <col min="12" max="12" width="10.857142857142858" style="1" bestFit="1" customWidth="1"/>
    <col min="13" max="16384" width="9.142857142857142" style="1" customWidth="1"/>
  </cols>
  <sheetData>
    <row r="1" spans="1:8" ht="14.5">
      <c r="A1" s="2" t="s">
        <v>0</v>
      </c>
      <c r="B1" s="2"/>
      <c r="C1" s="2"/>
      <c r="D1" s="2"/>
      <c r="E1" s="2"/>
      <c r="F1" s="2"/>
      <c r="G1" s="2"/>
      <c r="H1" s="2"/>
    </row>
    <row r="2" spans="1:8" ht="14.5">
      <c r="A2" s="2" t="s">
        <v>1</v>
      </c>
      <c r="B2" s="2"/>
      <c r="C2" s="2"/>
      <c r="D2" s="2"/>
      <c r="E2" s="2"/>
      <c r="F2" s="2"/>
      <c r="G2" s="2"/>
      <c r="H2" s="2"/>
    </row>
    <row r="3" spans="1:8" ht="14.5">
      <c r="A3" s="2" t="s">
        <v>2</v>
      </c>
      <c r="B3" s="2"/>
      <c r="C3" s="2"/>
      <c r="D3" s="2"/>
      <c r="E3" s="2"/>
      <c r="F3" s="2"/>
      <c r="G3" s="2"/>
      <c r="H3" s="2"/>
    </row>
    <row r="4" spans="1:8" ht="14.5">
      <c r="A4" s="2" t="s">
        <v>3</v>
      </c>
      <c r="B4" s="2"/>
      <c r="C4" s="2"/>
      <c r="D4" s="2"/>
      <c r="E4" s="2"/>
      <c r="F4" s="2"/>
      <c r="G4" s="2"/>
      <c r="H4" s="2"/>
    </row>
    <row r="5" spans="1:8" ht="14.5">
      <c r="A5" s="3"/>
      <c r="B5" s="3"/>
      <c r="C5" s="3"/>
      <c r="D5" s="3"/>
      <c r="E5" s="4"/>
      <c r="F5" s="4"/>
      <c r="G5" s="4"/>
      <c r="H5" s="5"/>
    </row>
    <row r="6" spans="1:8" ht="14.5">
      <c r="A6" s="6" t="s">
        <v>4</v>
      </c>
      <c r="B6" s="6" t="s">
        <v>5</v>
      </c>
      <c r="C6" s="7" t="s">
        <v>6</v>
      </c>
      <c r="D6" s="6" t="s">
        <v>7</v>
      </c>
      <c r="E6" s="8" t="s">
        <v>8</v>
      </c>
      <c r="F6" s="9" t="s">
        <v>9</v>
      </c>
      <c r="G6" s="8" t="s">
        <v>10</v>
      </c>
      <c r="H6" s="10"/>
    </row>
    <row r="7" spans="1:22" ht="14.5">
      <c r="A7" s="6"/>
      <c r="B7" s="6"/>
      <c r="C7" s="7"/>
      <c r="D7" s="6"/>
      <c r="E7" s="8"/>
      <c r="F7" s="11"/>
      <c r="G7" s="8"/>
      <c r="H7" s="10">
        <v>10</v>
      </c>
      <c r="K7" s="1">
        <v>4323</v>
      </c>
      <c r="L7" s="1">
        <v>1764</v>
      </c>
      <c r="M7" s="1">
        <v>1113</v>
      </c>
      <c r="N7" s="1">
        <v>2344</v>
      </c>
      <c r="O7" s="1">
        <v>1518</v>
      </c>
      <c r="P7" s="1">
        <v>4493</v>
      </c>
      <c r="Q7" s="1">
        <v>4609</v>
      </c>
      <c r="R7" s="1">
        <v>2079</v>
      </c>
      <c r="S7" s="1">
        <v>779</v>
      </c>
      <c r="T7" s="1">
        <v>627</v>
      </c>
      <c r="U7" s="1">
        <v>4373</v>
      </c>
      <c r="V7" s="1">
        <v>4549</v>
      </c>
    </row>
    <row r="8" spans="1:8" ht="14.5">
      <c r="A8" s="12" t="s">
        <v>11</v>
      </c>
      <c r="B8" s="12" t="s">
        <v>12</v>
      </c>
      <c r="C8" s="12" t="s">
        <v>13</v>
      </c>
      <c r="D8" s="12" t="s">
        <v>14</v>
      </c>
      <c r="E8" s="13" t="s">
        <v>15</v>
      </c>
      <c r="F8" s="13" t="s">
        <v>16</v>
      </c>
      <c r="G8" s="13" t="s">
        <v>17</v>
      </c>
      <c r="H8" s="10"/>
    </row>
    <row r="9" spans="1:10" ht="14.5">
      <c r="A9" s="14" t="s">
        <v>18</v>
      </c>
      <c r="B9" s="15">
        <v>4323</v>
      </c>
      <c r="C9" s="16">
        <f>H9/$H$7</f>
        <v>55242.60</v>
      </c>
      <c r="D9" s="16">
        <f>C9*0.97</f>
        <v>53585.322</v>
      </c>
      <c r="E9" s="16">
        <v>462</v>
      </c>
      <c r="F9" s="16">
        <f>D9-E9</f>
        <v>53123.322</v>
      </c>
      <c r="G9" s="17">
        <f>F9</f>
        <v>53123.322</v>
      </c>
      <c r="H9" s="1">
        <v>552426</v>
      </c>
      <c r="J9" s="18"/>
    </row>
    <row r="10" spans="1:8" ht="14.5">
      <c r="A10" s="14" t="s">
        <v>19</v>
      </c>
      <c r="B10" s="15">
        <v>1764</v>
      </c>
      <c r="C10" s="16">
        <f t="shared" si="0" ref="C10:C20">H10/$H$7</f>
        <v>19019</v>
      </c>
      <c r="D10" s="16">
        <f t="shared" si="1" ref="D10:D20">C10*0.97</f>
        <v>18448.43</v>
      </c>
      <c r="E10" s="16">
        <v>462</v>
      </c>
      <c r="F10" s="16">
        <f t="shared" si="2" ref="F10:F20">D10-E10</f>
        <v>17986.43</v>
      </c>
      <c r="G10" s="17">
        <f>G9+F10</f>
        <v>71109.752000000008</v>
      </c>
      <c r="H10" s="1">
        <v>190190</v>
      </c>
    </row>
    <row r="11" spans="1:8" ht="14.5">
      <c r="A11" s="14" t="s">
        <v>20</v>
      </c>
      <c r="B11" s="15">
        <v>1113</v>
      </c>
      <c r="C11" s="16">
        <f t="shared" si="0"/>
        <v>12493.30</v>
      </c>
      <c r="D11" s="16">
        <f t="shared" si="1"/>
        <v>12118.500999999998</v>
      </c>
      <c r="E11" s="16">
        <v>462</v>
      </c>
      <c r="F11" s="16">
        <f t="shared" si="2"/>
        <v>11656.500999999998</v>
      </c>
      <c r="G11" s="17">
        <f t="shared" si="3" ref="G11:G20">G10+F11</f>
        <v>82766.253000000012</v>
      </c>
      <c r="H11" s="1">
        <v>124933</v>
      </c>
    </row>
    <row r="12" spans="1:8" ht="14.5">
      <c r="A12" s="14" t="s">
        <v>21</v>
      </c>
      <c r="B12" s="15">
        <v>2344</v>
      </c>
      <c r="C12" s="16">
        <f t="shared" si="0"/>
        <v>31415.10</v>
      </c>
      <c r="D12" s="16">
        <f t="shared" si="1"/>
        <v>30472.646999999997</v>
      </c>
      <c r="E12" s="16">
        <v>462</v>
      </c>
      <c r="F12" s="16">
        <f t="shared" si="2"/>
        <v>30010.646999999997</v>
      </c>
      <c r="G12" s="17">
        <f t="shared" si="3"/>
        <v>112776.90000000001</v>
      </c>
      <c r="H12" s="1">
        <v>314151</v>
      </c>
    </row>
    <row r="13" spans="1:8" ht="14.5">
      <c r="A13" s="14" t="s">
        <v>22</v>
      </c>
      <c r="B13" s="15">
        <v>1518</v>
      </c>
      <c r="C13" s="16">
        <f t="shared" si="0"/>
        <v>16221</v>
      </c>
      <c r="D13" s="16">
        <f t="shared" si="1"/>
        <v>15734.369999999999</v>
      </c>
      <c r="E13" s="16">
        <v>462</v>
      </c>
      <c r="F13" s="16">
        <f t="shared" si="2"/>
        <v>15272.369999999999</v>
      </c>
      <c r="G13" s="17">
        <f t="shared" si="3"/>
        <v>128049.27</v>
      </c>
      <c r="H13" s="1">
        <v>162210</v>
      </c>
    </row>
    <row r="14" spans="1:12" ht="14.5">
      <c r="A14" s="14" t="s">
        <v>23</v>
      </c>
      <c r="B14" s="15">
        <v>4493</v>
      </c>
      <c r="C14" s="16">
        <f t="shared" si="0"/>
        <v>52803.20</v>
      </c>
      <c r="D14" s="16">
        <f t="shared" si="1"/>
        <v>51219.103999999999</v>
      </c>
      <c r="E14" s="16">
        <v>462</v>
      </c>
      <c r="F14" s="16">
        <f t="shared" si="2"/>
        <v>50757.103999999999</v>
      </c>
      <c r="G14" s="17">
        <f t="shared" si="3"/>
        <v>178806.37400000001</v>
      </c>
      <c r="H14" s="1">
        <v>528032</v>
      </c>
      <c r="L14" s="19"/>
    </row>
    <row r="15" spans="1:12" ht="14.5">
      <c r="A15" s="14" t="s">
        <v>24</v>
      </c>
      <c r="B15" s="15">
        <v>4609</v>
      </c>
      <c r="C15" s="16">
        <f t="shared" si="0"/>
        <v>51613.90</v>
      </c>
      <c r="D15" s="16">
        <f t="shared" si="1"/>
        <v>50065.483</v>
      </c>
      <c r="E15" s="16">
        <v>462</v>
      </c>
      <c r="F15" s="16">
        <f t="shared" si="2"/>
        <v>49603.483</v>
      </c>
      <c r="G15" s="17">
        <f t="shared" si="3"/>
        <v>228409.85700000002</v>
      </c>
      <c r="H15" s="1">
        <v>516139</v>
      </c>
      <c r="L15" s="19"/>
    </row>
    <row r="16" spans="1:12" ht="14.5">
      <c r="A16" s="14" t="s">
        <v>25</v>
      </c>
      <c r="B16" s="15">
        <v>2079</v>
      </c>
      <c r="C16" s="16">
        <f t="shared" si="0"/>
        <v>27782.20</v>
      </c>
      <c r="D16" s="16">
        <f t="shared" si="1"/>
        <v>26948.734</v>
      </c>
      <c r="E16" s="16">
        <v>462</v>
      </c>
      <c r="F16" s="16">
        <f t="shared" si="2"/>
        <v>26486.734</v>
      </c>
      <c r="G16" s="17">
        <f t="shared" si="3"/>
        <v>254896.59100000001</v>
      </c>
      <c r="H16" s="1">
        <v>277822</v>
      </c>
      <c r="L16" s="19"/>
    </row>
    <row r="17" spans="1:12" ht="14.5">
      <c r="A17" s="14" t="s">
        <v>26</v>
      </c>
      <c r="B17" s="15">
        <v>779</v>
      </c>
      <c r="C17" s="16">
        <f t="shared" si="0"/>
        <v>10713.80</v>
      </c>
      <c r="D17" s="16">
        <f t="shared" si="1"/>
        <v>10392.385999999999</v>
      </c>
      <c r="E17" s="16">
        <v>462</v>
      </c>
      <c r="F17" s="16">
        <f t="shared" si="2"/>
        <v>9930.3859999999986</v>
      </c>
      <c r="G17" s="17">
        <f t="shared" si="3"/>
        <v>264826.97700000001</v>
      </c>
      <c r="H17" s="1">
        <v>107138</v>
      </c>
      <c r="L17" s="19"/>
    </row>
    <row r="18" spans="1:12" ht="14.5">
      <c r="A18" s="14" t="s">
        <v>27</v>
      </c>
      <c r="B18" s="15">
        <v>627</v>
      </c>
      <c r="C18" s="16">
        <f t="shared" si="0"/>
        <v>8597.7999999999993</v>
      </c>
      <c r="D18" s="16">
        <f t="shared" si="1"/>
        <v>8339.8659999999982</v>
      </c>
      <c r="E18" s="16">
        <v>462</v>
      </c>
      <c r="F18" s="16">
        <f t="shared" si="2"/>
        <v>7877.8659999999982</v>
      </c>
      <c r="G18" s="17">
        <f t="shared" si="3"/>
        <v>272704.84299999999</v>
      </c>
      <c r="H18" s="1">
        <v>85978</v>
      </c>
      <c r="L18" s="19"/>
    </row>
    <row r="19" spans="1:8" ht="14.5">
      <c r="A19" s="14" t="s">
        <v>28</v>
      </c>
      <c r="B19" s="15">
        <v>4373</v>
      </c>
      <c r="C19" s="16">
        <f t="shared" si="0"/>
        <v>47851.80</v>
      </c>
      <c r="D19" s="16">
        <f t="shared" si="1"/>
        <v>46416.245999999999</v>
      </c>
      <c r="E19" s="16">
        <v>462</v>
      </c>
      <c r="F19" s="16">
        <f t="shared" si="2"/>
        <v>45954.245999999999</v>
      </c>
      <c r="G19" s="17">
        <f t="shared" si="3"/>
        <v>318659.08899999998</v>
      </c>
      <c r="H19" s="1">
        <v>478518</v>
      </c>
    </row>
    <row r="20" spans="1:8" ht="14.5">
      <c r="A20" s="14" t="s">
        <v>29</v>
      </c>
      <c r="B20" s="15">
        <v>4549</v>
      </c>
      <c r="C20" s="16">
        <f t="shared" si="0"/>
        <v>50694.50</v>
      </c>
      <c r="D20" s="16">
        <f t="shared" si="1"/>
        <v>49173.665000000001</v>
      </c>
      <c r="E20" s="16">
        <v>462</v>
      </c>
      <c r="F20" s="16">
        <f t="shared" si="2"/>
        <v>48711.665000000001</v>
      </c>
      <c r="G20" s="17">
        <f t="shared" si="3"/>
        <v>367370.75399999996</v>
      </c>
      <c r="H20" s="1">
        <v>506945</v>
      </c>
    </row>
    <row r="21" spans="1:8" ht="14.5">
      <c r="A21" s="20" t="s">
        <v>30</v>
      </c>
      <c r="B21" s="21">
        <f>SUM(B9:B20)</f>
        <v>32571</v>
      </c>
      <c r="C21" s="21">
        <f t="shared" si="4" ref="C21:F21">SUM(C9:C20)</f>
        <v>384448.19999999995</v>
      </c>
      <c r="D21" s="21">
        <f t="shared" si="4"/>
        <v>372914.75399999996</v>
      </c>
      <c r="E21" s="21">
        <f t="shared" si="4"/>
        <v>5544</v>
      </c>
      <c r="F21" s="21">
        <f t="shared" si="4"/>
        <v>367370.75399999996</v>
      </c>
      <c r="G21" s="22">
        <f>G20</f>
        <v>367370.75399999996</v>
      </c>
      <c r="H21" s="10"/>
    </row>
    <row r="22" spans="1:8" ht="14.5">
      <c r="A22" s="20">
        <v>2021</v>
      </c>
      <c r="B22" s="21">
        <v>34082</v>
      </c>
      <c r="C22" s="23">
        <v>374443.61</v>
      </c>
      <c r="D22" s="23">
        <v>363210.30170000001</v>
      </c>
      <c r="E22" s="23">
        <v>5611.9979750800012</v>
      </c>
      <c r="F22" s="23">
        <v>357598.30372492003</v>
      </c>
      <c r="G22" s="22">
        <v>357598.30372492003</v>
      </c>
      <c r="H22" s="10"/>
    </row>
    <row r="23" spans="1:8" ht="14.5">
      <c r="A23" s="20">
        <v>2020</v>
      </c>
      <c r="B23" s="23">
        <v>38951</v>
      </c>
      <c r="C23" s="23">
        <v>401615.50</v>
      </c>
      <c r="D23" s="23">
        <v>389567.03499999992</v>
      </c>
      <c r="E23" s="23">
        <v>5088.5911999999989</v>
      </c>
      <c r="F23" s="23">
        <v>384478.44379999995</v>
      </c>
      <c r="G23" s="23">
        <v>384478.44379999995</v>
      </c>
      <c r="H23" s="10"/>
    </row>
    <row r="24" spans="1:8" ht="14.5">
      <c r="A24" s="20">
        <v>2019</v>
      </c>
      <c r="B24" s="23">
        <v>29151</v>
      </c>
      <c r="C24" s="23">
        <v>308858.60000000003</v>
      </c>
      <c r="D24" s="23">
        <v>299592.84199999995</v>
      </c>
      <c r="E24" s="23">
        <v>5065.4688000000015</v>
      </c>
      <c r="F24" s="23">
        <v>294527.37319999991</v>
      </c>
      <c r="G24" s="22">
        <v>294527.37319999991</v>
      </c>
      <c r="H24" s="10"/>
    </row>
    <row r="25" spans="1:8" ht="14.5">
      <c r="A25" s="20">
        <v>2018</v>
      </c>
      <c r="B25" s="24">
        <v>28710</v>
      </c>
      <c r="C25" s="24">
        <v>303772.09999999998</v>
      </c>
      <c r="D25" s="23">
        <v>294658.93700000003</v>
      </c>
      <c r="E25" s="25">
        <v>5047.9211999999998</v>
      </c>
      <c r="F25" s="26">
        <v>289611.01579999999</v>
      </c>
      <c r="G25" s="26">
        <v>289611.01579999999</v>
      </c>
      <c r="H25" s="3"/>
    </row>
    <row r="26" spans="1:8" ht="14.5">
      <c r="A26" s="27"/>
      <c r="B26" s="28"/>
      <c r="C26" s="29"/>
      <c r="D26" s="30"/>
      <c r="E26" s="25"/>
      <c r="F26" s="26"/>
      <c r="G26" s="26"/>
      <c r="H26" s="3"/>
    </row>
    <row r="27" spans="1:8" ht="14.5">
      <c r="A27" s="10"/>
      <c r="B27" s="10"/>
      <c r="C27" s="10"/>
      <c r="D27" s="10"/>
      <c r="E27" s="31"/>
      <c r="F27" s="31"/>
      <c r="G27" s="31"/>
      <c r="H27" s="10"/>
    </row>
    <row r="28" spans="1:8" ht="14.5">
      <c r="A28" s="32"/>
      <c r="B28" s="32"/>
      <c r="C28" s="32"/>
      <c r="D28" s="32"/>
      <c r="E28" s="32"/>
      <c r="F28" s="32"/>
      <c r="G28" s="32"/>
      <c r="H28" s="32"/>
    </row>
    <row r="29" spans="1:8" ht="14.5">
      <c r="A29" s="32" t="s">
        <v>31</v>
      </c>
      <c r="B29" s="32"/>
      <c r="C29" s="32"/>
      <c r="D29" s="32"/>
      <c r="E29" s="32"/>
      <c r="F29" s="32"/>
      <c r="G29" s="32"/>
      <c r="H29" s="32"/>
    </row>
  </sheetData>
  <mergeCells count="13">
    <mergeCell ref="A29:H29"/>
    <mergeCell ref="G6:G7"/>
    <mergeCell ref="A28:H28"/>
    <mergeCell ref="F6:F7"/>
    <mergeCell ref="A1:H1"/>
    <mergeCell ref="A2:H2"/>
    <mergeCell ref="A3:H3"/>
    <mergeCell ref="A4:H4"/>
    <mergeCell ref="A6:A7"/>
    <mergeCell ref="B6:B7"/>
    <mergeCell ref="C6:C7"/>
    <mergeCell ref="D6:D7"/>
    <mergeCell ref="E6:E7"/>
  </mergeCells>
  <pageMargins left="0.7" right="0.7" top="0.75" bottom="0.75" header="0.3" footer="0.3"/>
  <pageSetup orientation="portrait" paperSize="9" scale="7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