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05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2" i="1" l="1"/>
  <c r="C22" i="1" s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D23" i="1" s="1"/>
  <c r="C11" i="1"/>
  <c r="B11" i="1"/>
  <c r="B23" i="1" s="1"/>
  <c r="C23" i="1" l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<sst xmlns="http://schemas.openxmlformats.org/spreadsheetml/2006/main" count="28" uniqueCount="26">
  <si>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</si>
  <si>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</si>
  <si>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in Brebes 2017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</si>
  <si>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</si>
  <si>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</si>
  <si>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</si>
  <si>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</si>
  <si>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</si>
  <si>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</si>
  <si>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</si>
  <si>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</si>
  <si>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</si>
  <si>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</si>
  <si>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</si>
  <si>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</si>
  <si>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</si>
  <si>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</si>
  <si>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</si>
  <si>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</si>
  <si>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</si>
  <si>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</si>
  <si>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</si>
  <si>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</si>
  <si>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Jumlah/Total</t>
  </si>
  <si>
    <t>Cipanas Bantarkawung Dirinci Per Bulan Tahun 2017</t>
  </si>
  <si>
    <t>The Number of visitor and Revenue in Cipanas Bantarkawung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</si>
</sst>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41" fontId="2" fillId="0" borderId="1" xfId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5" sqref="A5:D5"/>
    </sheetView>
  </sheetViews>
  <sheetFormatPr defaultRowHeight="15" x14ac:dyDescent="0.25"/>
  <cols>
    <col min="1" max="1" width="20.140625" customWidth="1"/>
    <col min="2" max="2" width="20.7109375" customWidth="1"/>
    <col min="3" max="3" width="26" customWidth="1"/>
    <col min="4" max="4" width="21.8554687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24</v>
      </c>
      <c r="B3" s="2"/>
      <c r="C3" s="2"/>
      <c r="D3" s="2"/>
    </row>
    <row r="4" spans="1:4" ht="15.75" x14ac:dyDescent="0.25">
      <c r="A4" s="2" t="s">
        <v>25</v>
      </c>
      <c r="B4" s="2"/>
      <c r="C4" s="2"/>
      <c r="D4" s="2"/>
    </row>
    <row r="5" spans="1:4" ht="15.75" x14ac:dyDescent="0.25">
      <c r="A5" s="2" t="s">
        <v>2</v>
      </c>
      <c r="B5" s="2"/>
      <c r="C5" s="2"/>
      <c r="D5" s="2"/>
    </row>
    <row r="6" spans="1:4" ht="15.75" x14ac:dyDescent="0.25">
      <c r="A6" s="9"/>
      <c r="B6" s="9"/>
      <c r="C6" s="9"/>
      <c r="D6" s="9"/>
    </row>
    <row r="7" spans="1:4" ht="15.75" x14ac:dyDescent="0.25">
      <c r="A7" s="3" t="s">
        <v>3</v>
      </c>
      <c r="B7" s="3" t="s">
        <v>4</v>
      </c>
      <c r="C7" s="3" t="s">
        <v>5</v>
      </c>
      <c r="D7" s="3" t="s">
        <v>5</v>
      </c>
    </row>
    <row r="8" spans="1:4" ht="15.75" x14ac:dyDescent="0.25">
      <c r="A8" s="3" t="s">
        <v>6</v>
      </c>
      <c r="B8" s="3" t="s">
        <v>7</v>
      </c>
      <c r="C8" s="3" t="s">
        <v>8</v>
      </c>
      <c r="D8" s="3" t="s">
        <v>9</v>
      </c>
    </row>
    <row r="9" spans="1:4" ht="15.75" x14ac:dyDescent="0.25">
      <c r="A9" s="5"/>
      <c r="B9" s="5"/>
      <c r="C9" s="5" t="s">
        <v>10</v>
      </c>
      <c r="D9" s="5" t="s">
        <v>10</v>
      </c>
    </row>
    <row r="10" spans="1:4" ht="15.75" x14ac:dyDescent="0.25">
      <c r="A10" s="5">
        <v>1</v>
      </c>
      <c r="B10" s="5">
        <v>2</v>
      </c>
      <c r="C10" s="5">
        <v>3</v>
      </c>
      <c r="D10" s="5">
        <v>4</v>
      </c>
    </row>
    <row r="11" spans="1:4" ht="15.75" x14ac:dyDescent="0.25">
      <c r="A11" s="6" t="s">
        <v>11</v>
      </c>
      <c r="B11" s="7">
        <f>900+920</f>
        <v>1820</v>
      </c>
      <c r="C11" s="8">
        <f>2700000+4600000</f>
        <v>7300000</v>
      </c>
      <c r="D11" s="8">
        <f>300000+270000+270000+360000</f>
        <v>1200000</v>
      </c>
    </row>
    <row r="12" spans="1:4" ht="15.75" x14ac:dyDescent="0.25">
      <c r="A12" s="4" t="s">
        <v>12</v>
      </c>
      <c r="B12" s="7">
        <f>900+708</f>
        <v>1608</v>
      </c>
      <c r="C12" s="8">
        <f>2700000+3540000</f>
        <v>6240000</v>
      </c>
      <c r="D12" s="8">
        <f>300000+240000+190000+330000</f>
        <v>1060000</v>
      </c>
    </row>
    <row r="13" spans="1:4" ht="15.75" x14ac:dyDescent="0.25">
      <c r="A13" s="4" t="s">
        <v>13</v>
      </c>
      <c r="B13" s="7">
        <f>820+916</f>
        <v>1736</v>
      </c>
      <c r="C13" s="8">
        <f>2460000+4580000</f>
        <v>7040000</v>
      </c>
      <c r="D13" s="8">
        <f>300000+280000+280000+400000</f>
        <v>1260000</v>
      </c>
    </row>
    <row r="14" spans="1:4" ht="15.75" x14ac:dyDescent="0.25">
      <c r="A14" s="4" t="s">
        <v>14</v>
      </c>
      <c r="B14" s="7">
        <f>830+940</f>
        <v>1770</v>
      </c>
      <c r="C14" s="8">
        <f>2490000+4700000</f>
        <v>7190000</v>
      </c>
      <c r="D14" s="8">
        <f>50000+300000+314000+326000+405000</f>
        <v>1395000</v>
      </c>
    </row>
    <row r="15" spans="1:4" ht="15.75" x14ac:dyDescent="0.25">
      <c r="A15" s="4" t="s">
        <v>15</v>
      </c>
      <c r="B15" s="7">
        <f>860+1144</f>
        <v>2004</v>
      </c>
      <c r="C15" s="8">
        <f>2580000+5720000</f>
        <v>8300000</v>
      </c>
      <c r="D15" s="8">
        <f>300000+390000+445000+520000</f>
        <v>1655000</v>
      </c>
    </row>
    <row r="16" spans="1:4" ht="15.75" x14ac:dyDescent="0.25">
      <c r="A16" s="4" t="s">
        <v>16</v>
      </c>
      <c r="B16" s="7">
        <f>515+3667</f>
        <v>4182</v>
      </c>
      <c r="C16" s="8">
        <f>1545000+18335000</f>
        <v>19880000</v>
      </c>
      <c r="D16" s="8">
        <f>4500000+710000+660000+750000</f>
        <v>6620000</v>
      </c>
    </row>
    <row r="17" spans="1:4" ht="15.75" x14ac:dyDescent="0.25">
      <c r="A17" s="4" t="s">
        <v>17</v>
      </c>
      <c r="B17" s="7">
        <f>1255+3995</f>
        <v>5250</v>
      </c>
      <c r="C17" s="8">
        <f>30810000-D17</f>
        <v>23740000</v>
      </c>
      <c r="D17" s="8">
        <f>100000+1800000+1800000+1620000+1750000</f>
        <v>7070000</v>
      </c>
    </row>
    <row r="18" spans="1:4" ht="15.75" x14ac:dyDescent="0.25">
      <c r="A18" s="4" t="s">
        <v>18</v>
      </c>
      <c r="B18" s="7">
        <f>930+740</f>
        <v>1670</v>
      </c>
      <c r="C18" s="8">
        <f>2790000+3700000</f>
        <v>6490000</v>
      </c>
      <c r="D18" s="8">
        <f>300000+380000+360000+420000</f>
        <v>1460000</v>
      </c>
    </row>
    <row r="19" spans="1:4" ht="15.75" x14ac:dyDescent="0.25">
      <c r="A19" s="4" t="s">
        <v>19</v>
      </c>
      <c r="B19" s="7">
        <f>830+856</f>
        <v>1686</v>
      </c>
      <c r="C19" s="8">
        <f>2490000+4280000</f>
        <v>6770000</v>
      </c>
      <c r="D19" s="8">
        <f>800000+322000+368000+390000</f>
        <v>1880000</v>
      </c>
    </row>
    <row r="20" spans="1:4" ht="15.75" x14ac:dyDescent="0.25">
      <c r="A20" s="4" t="s">
        <v>20</v>
      </c>
      <c r="B20" s="7">
        <f>750+696</f>
        <v>1446</v>
      </c>
      <c r="C20" s="8">
        <f>7650000-D20</f>
        <v>5730000</v>
      </c>
      <c r="D20" s="8">
        <f>100000+800000+320000+310000+390000</f>
        <v>1920000</v>
      </c>
    </row>
    <row r="21" spans="1:4" ht="15.75" x14ac:dyDescent="0.25">
      <c r="A21" s="4" t="s">
        <v>21</v>
      </c>
      <c r="B21" s="7">
        <f>790+522</f>
        <v>1312</v>
      </c>
      <c r="C21" s="8">
        <f>6200000-D21</f>
        <v>4980000</v>
      </c>
      <c r="D21" s="8">
        <f>300000+260000+300000+360000</f>
        <v>1220000</v>
      </c>
    </row>
    <row r="22" spans="1:4" ht="15.75" x14ac:dyDescent="0.25">
      <c r="A22" s="4" t="s">
        <v>22</v>
      </c>
      <c r="B22" s="7">
        <f>701+606</f>
        <v>1307</v>
      </c>
      <c r="C22" s="8">
        <f>7100000-D22</f>
        <v>5133000</v>
      </c>
      <c r="D22" s="8">
        <f>270000+800000+294000+303000+300000</f>
        <v>1967000</v>
      </c>
    </row>
    <row r="23" spans="1:4" ht="15.75" x14ac:dyDescent="0.25">
      <c r="A23" s="4" t="s">
        <v>23</v>
      </c>
      <c r="B23" s="7">
        <f>SUM(B11:B22)</f>
        <v>25791</v>
      </c>
      <c r="C23" s="7">
        <f t="shared" ref="C23:D23" si="0">SUM(C11:C22)</f>
        <v>108793000</v>
      </c>
      <c r="D23" s="7">
        <f t="shared" si="0"/>
        <v>28707000</v>
      </c>
    </row>
    <row r="24" spans="1:4" ht="15.75" x14ac:dyDescent="0.25">
      <c r="A24" s="4">
        <v>2016</v>
      </c>
      <c r="B24" s="7">
        <v>25754</v>
      </c>
      <c r="C24" s="8">
        <v>106170000</v>
      </c>
      <c r="D24" s="8">
        <v>16260000</v>
      </c>
    </row>
    <row r="25" spans="1:4" ht="15.75" x14ac:dyDescent="0.25">
      <c r="A25" s="4">
        <v>2015</v>
      </c>
      <c r="B25" s="7">
        <v>28227</v>
      </c>
      <c r="C25" s="8">
        <v>105273000</v>
      </c>
      <c r="D25" s="8">
        <v>15862000</v>
      </c>
    </row>
    <row r="26" spans="1:4" ht="15.75" x14ac:dyDescent="0.25">
      <c r="A26" s="4">
        <v>2014</v>
      </c>
      <c r="B26" s="7">
        <v>31080</v>
      </c>
      <c r="C26" s="8">
        <v>88281000</v>
      </c>
      <c r="D26" s="8">
        <v>15844000</v>
      </c>
    </row>
    <row r="27" spans="1:4" ht="15.75" x14ac:dyDescent="0.25">
      <c r="A27" s="4">
        <v>2013</v>
      </c>
      <c r="B27" s="7">
        <v>21932</v>
      </c>
      <c r="C27" s="8">
        <v>59436000</v>
      </c>
      <c r="D27" s="8">
        <v>30706000</v>
      </c>
    </row>
    <row r="28" spans="1:4" ht="15.75" x14ac:dyDescent="0.25">
      <c r="A28" s="4">
        <v>2012</v>
      </c>
      <c r="B28" s="7">
        <v>26314</v>
      </c>
      <c r="C28" s="8">
        <v>73605000</v>
      </c>
      <c r="D28" s="8">
        <v>11473000</v>
      </c>
    </row>
    <row r="29" spans="1:4" ht="15.75" x14ac:dyDescent="0.25">
      <c r="A29" s="4">
        <v>2011</v>
      </c>
      <c r="B29" s="7">
        <v>23934</v>
      </c>
      <c r="C29" s="8">
        <v>64062000</v>
      </c>
      <c r="D29" s="8">
        <v>28882000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2018-12-07T01:42:40Z</dcterms:created>
  <dcterms:modified xsi:type="dcterms:W3CDTF">2018-12-07T01:45:41Z</dcterms:modified>
</cp:coreProperties>
</file>