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<sst xmlns="http://schemas.openxmlformats.org/spreadsheetml/2006/main" count="44" uniqueCount="41">
  <si>
    <t>Tabel 33</t>
  </si>
  <si>
    <t>Luas Panen, Produksi dan Rata-Rata Produksi Nangka</t>
  </si>
  <si>
    <t>Di Kabupaten Brebes Tahun 2019</t>
  </si>
  <si>
    <t>Kecamatan</t>
  </si>
  <si>
    <t>Jumlah</t>
  </si>
  <si>
    <t xml:space="preserve">Jumlah </t>
  </si>
  <si>
    <t xml:space="preserve">Rata-rata </t>
  </si>
  <si>
    <t>Tanaman</t>
  </si>
  <si>
    <t xml:space="preserve">Panen </t>
  </si>
  <si>
    <t>Produksi</t>
  </si>
  <si>
    <t xml:space="preserve">Produksi </t>
  </si>
  <si>
    <t xml:space="preserve">Komsumsi </t>
  </si>
  <si>
    <t>(pohon)</t>
  </si>
  <si>
    <t>(ton)</t>
  </si>
  <si>
    <t>(kg/ph)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</si>
  <si>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</si>
  <si>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</si>
  <si>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</si>
  <si>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</si>
  <si>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</si>
  <si>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</si>
  <si>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</si>
  <si>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</si>
  <si>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</si>
  <si>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</si>
  <si>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</si>
  <si>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</si>
  <si>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</si>
  <si>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</si>
  <si>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</si>
  <si>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</si>
  <si>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</si>
  <si>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</si>
  <si>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</si>
  <si>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</si>
  <si>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</si>
  <si>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</si>
  <si>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</si>
  <si>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</si>
  <si>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2019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</si>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</sst>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4">
    <numFmt numFmtId="177" formatCode="_(* #,##0_);_(* \(#,##0\);_(* &quot;-&quot;??_);_(@_)"/>
    <numFmt numFmtId="178" formatCode="_(* #,##0.00_);_(* \(#,##0.00\);_(* &quot;-&quot;??_);_(@_)"/>
    <numFmt numFmtId="179" formatCode="_(* #,##0.000_);_(* \(#,##0.000\);_(* &quot;-&quot;??_);_(@_)"/>
    <numFmt numFmtId="180" formatCode="_-* #,##0.00_-;\-* #,##0.00_-;_-* &quot;-&quot;??_-;_-@_-"/>
  </numFmts>
  <fonts count="8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Microsoft Sans Serif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/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/>
    <xf numFmtId="177" fontId="7" fillId="2" borderId="0" xfId="18" applyNumberFormat="1" applyFont="1" applyFill="1" applyAlignment="1">
      <alignment horizontal="center" vertical="top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177" fontId="6" fillId="2" borderId="0" xfId="18" applyNumberFormat="1" applyFont="1" applyFill="1" applyAlignment="1">
      <alignment vertical="top"/>
    </xf>
    <xf numFmtId="178" fontId="6" fillId="2" borderId="0" xfId="18" applyNumberFormat="1" applyFont="1" applyFill="1" applyAlignment="1">
      <alignment vertical="top"/>
    </xf>
    <xf numFmtId="177" fontId="6" fillId="2" borderId="0" xfId="18" applyNumberFormat="1" applyFont="1" applyFill="1" applyBorder="1" applyAlignment="1">
      <alignment vertical="top"/>
    </xf>
    <xf numFmtId="0" fontId="2" fillId="2" borderId="1" xfId="18" applyNumberFormat="1" applyFont="1" applyFill="1" applyBorder="1" applyAlignment="1">
      <alignment horizontal="center" vertical="center"/>
    </xf>
    <xf numFmtId="177" fontId="2" fillId="2" borderId="1" xfId="18" applyNumberFormat="1" applyFont="1" applyFill="1" applyBorder="1" applyAlignment="1">
      <alignment horizontal="center"/>
    </xf>
    <xf numFmtId="177" fontId="2" fillId="2" borderId="2" xfId="18" applyNumberFormat="1" applyFont="1" applyFill="1" applyBorder="1" applyAlignment="1">
      <alignment horizontal="center"/>
    </xf>
    <xf numFmtId="180" fontId="2" fillId="2" borderId="3" xfId="18" applyFont="1" applyFill="1" applyBorder="1" applyAlignment="1">
      <alignment horizontal="center"/>
    </xf>
    <xf numFmtId="177" fontId="2" fillId="2" borderId="3" xfId="18" applyNumberFormat="1" applyFont="1" applyFill="1" applyBorder="1" applyAlignment="1">
      <alignment horizontal="center" vertical="center"/>
    </xf>
    <xf numFmtId="0" fontId="2" fillId="2" borderId="4" xfId="18" applyNumberFormat="1" applyFont="1" applyFill="1" applyBorder="1" applyAlignment="1">
      <alignment horizontal="center" vertical="center"/>
    </xf>
    <xf numFmtId="177" fontId="2" fillId="2" borderId="4" xfId="18" applyNumberFormat="1" applyFont="1" applyFill="1" applyBorder="1" applyAlignment="1">
      <alignment horizontal="center"/>
    </xf>
    <xf numFmtId="177" fontId="2" fillId="2" borderId="5" xfId="18" applyNumberFormat="1" applyFont="1" applyFill="1" applyBorder="1" applyAlignment="1">
      <alignment horizontal="center"/>
    </xf>
    <xf numFmtId="180" fontId="2" fillId="2" borderId="6" xfId="18" applyFont="1" applyFill="1" applyBorder="1" applyAlignment="1">
      <alignment horizontal="center"/>
    </xf>
    <xf numFmtId="177" fontId="2" fillId="2" borderId="6" xfId="18" applyNumberFormat="1" applyFont="1" applyFill="1" applyBorder="1" applyAlignment="1">
      <alignment horizontal="center" vertical="center"/>
    </xf>
    <xf numFmtId="0" fontId="2" fillId="2" borderId="7" xfId="18" applyNumberFormat="1" applyFont="1" applyFill="1" applyBorder="1" applyAlignment="1">
      <alignment horizontal="center" vertical="center"/>
    </xf>
    <xf numFmtId="177" fontId="2" fillId="2" borderId="8" xfId="18" applyNumberFormat="1" applyFont="1" applyFill="1" applyBorder="1" applyAlignment="1">
      <alignment horizontal="center"/>
    </xf>
    <xf numFmtId="177" fontId="5" fillId="2" borderId="8" xfId="18" applyNumberFormat="1" applyFont="1" applyFill="1" applyBorder="1" applyAlignment="1">
      <alignment horizontal="center"/>
    </xf>
    <xf numFmtId="180" fontId="2" fillId="2" borderId="9" xfId="18" applyFont="1" applyFill="1" applyBorder="1" applyAlignment="1">
      <alignment horizontal="center" vertical="center" wrapText="1"/>
    </xf>
    <xf numFmtId="177" fontId="2" fillId="2" borderId="9" xfId="18" applyNumberFormat="1" applyFont="1" applyFill="1" applyBorder="1" applyAlignment="1">
      <alignment horizontal="center" vertical="center" wrapText="1"/>
    </xf>
    <xf numFmtId="0" fontId="2" fillId="2" borderId="10" xfId="18" applyNumberFormat="1" applyFont="1" applyFill="1" applyBorder="1" applyAlignment="1" quotePrefix="1">
      <alignment horizontal="center" vertical="center"/>
    </xf>
    <xf numFmtId="0" fontId="2" fillId="2" borderId="11" xfId="18" applyNumberFormat="1" applyFont="1" applyFill="1" applyBorder="1" applyAlignment="1" quotePrefix="1">
      <alignment horizontal="center" vertical="center"/>
    </xf>
    <xf numFmtId="0" fontId="2" fillId="2" borderId="12" xfId="18" applyNumberFormat="1" applyFont="1" applyFill="1" applyBorder="1" applyAlignment="1" quotePrefix="1">
      <alignment horizontal="center" vertical="center"/>
    </xf>
    <xf numFmtId="0" fontId="2" fillId="2" borderId="13" xfId="18" applyNumberFormat="1" applyFont="1" applyFill="1" applyBorder="1" applyAlignment="1">
      <alignment vertical="top" wrapText="1"/>
    </xf>
    <xf numFmtId="177" fontId="2" fillId="2" borderId="14" xfId="18" applyNumberFormat="1" applyFont="1" applyFill="1" applyBorder="1" applyAlignment="1">
      <alignment vertical="top" wrapText="1"/>
    </xf>
    <xf numFmtId="177" fontId="3" fillId="2" borderId="14" xfId="18" applyNumberFormat="1" applyFont="1" applyFill="1" applyBorder="1" applyAlignment="1">
      <alignment vertical="top"/>
    </xf>
    <xf numFmtId="178" fontId="3" fillId="2" borderId="14" xfId="18" applyNumberFormat="1" applyFont="1" applyFill="1" applyBorder="1" applyAlignment="1">
      <alignment vertical="top"/>
    </xf>
    <xf numFmtId="177" fontId="3" fillId="2" borderId="15" xfId="18" applyNumberFormat="1" applyFont="1" applyFill="1" applyBorder="1" applyAlignment="1">
      <alignment vertical="top"/>
    </xf>
    <xf numFmtId="0" fontId="2" fillId="2" borderId="16" xfId="18" applyNumberFormat="1" applyFont="1" applyFill="1" applyBorder="1" applyAlignment="1">
      <alignment vertical="top" wrapText="1"/>
    </xf>
    <xf numFmtId="177" fontId="2" fillId="2" borderId="17" xfId="18" applyNumberFormat="1" applyFont="1" applyFill="1" applyBorder="1" applyAlignment="1">
      <alignment vertical="top" wrapText="1"/>
    </xf>
    <xf numFmtId="177" fontId="3" fillId="2" borderId="17" xfId="18" applyNumberFormat="1" applyFont="1" applyFill="1" applyBorder="1" applyAlignment="1">
      <alignment vertical="top"/>
    </xf>
    <xf numFmtId="0" fontId="4" fillId="0" borderId="18" xfId="0" applyFont="1" applyBorder="1" applyAlignment="1">
      <alignment horizontal="right"/>
    </xf>
    <xf numFmtId="177" fontId="2" fillId="2" borderId="19" xfId="18" applyNumberFormat="1" applyFont="1" applyFill="1" applyBorder="1" applyAlignment="1">
      <alignment vertical="top" wrapText="1"/>
    </xf>
    <xf numFmtId="179" fontId="3" fillId="2" borderId="19" xfId="18" applyNumberFormat="1" applyFont="1" applyFill="1" applyBorder="1" applyAlignment="1">
      <alignment vertical="top"/>
    </xf>
    <xf numFmtId="177" fontId="3" fillId="2" borderId="20" xfId="18" applyNumberFormat="1" applyFont="1" applyFill="1" applyBorder="1" applyAlignment="1">
      <alignment vertical="top"/>
    </xf>
    <xf numFmtId="177" fontId="2" fillId="2" borderId="21" xfId="18" applyNumberFormat="1" applyFont="1" applyFill="1" applyBorder="1" applyAlignment="1">
      <alignment vertical="top" wrapText="1"/>
    </xf>
    <xf numFmtId="178" fontId="3" fillId="2" borderId="21" xfId="18" applyNumberFormat="1" applyFont="1" applyFill="1" applyBorder="1" applyAlignment="1">
      <alignment vertical="top"/>
    </xf>
    <xf numFmtId="177" fontId="3" fillId="2" borderId="22" xfId="18" applyNumberFormat="1" applyFont="1" applyFill="1" applyBorder="1" applyAlignment="1">
      <alignment vertical="top"/>
    </xf>
    <xf numFmtId="177" fontId="2" fillId="2" borderId="23" xfId="18" applyNumberFormat="1" applyFont="1" applyFill="1" applyBorder="1" applyAlignment="1">
      <alignment vertical="top" wrapText="1"/>
    </xf>
    <xf numFmtId="178" fontId="2" fillId="2" borderId="23" xfId="18" applyNumberFormat="1" applyFont="1" applyFill="1" applyBorder="1" applyAlignment="1">
      <alignment vertical="top" wrapText="1"/>
    </xf>
    <xf numFmtId="177" fontId="2" fillId="2" borderId="24" xfId="18" applyNumberFormat="1" applyFont="1" applyFill="1" applyBorder="1" applyAlignment="1">
      <alignment vertical="top" wrapText="1"/>
    </xf>
    <xf numFmtId="0" fontId="2" fillId="2" borderId="25" xfId="18" applyNumberFormat="1" applyFont="1" applyFill="1" applyBorder="1" applyAlignment="1">
      <alignment vertical="top" wrapText="1"/>
    </xf>
    <xf numFmtId="178" fontId="2" fillId="2" borderId="14" xfId="18" applyNumberFormat="1" applyFont="1" applyFill="1" applyBorder="1" applyAlignment="1">
      <alignment vertical="top" wrapText="1"/>
    </xf>
    <xf numFmtId="177" fontId="2" fillId="2" borderId="15" xfId="18" applyNumberFormat="1" applyFont="1" applyFill="1" applyBorder="1" applyAlignment="1">
      <alignment vertical="top" wrapText="1"/>
    </xf>
    <xf numFmtId="0" fontId="2" fillId="2" borderId="26" xfId="18" applyNumberFormat="1" applyFont="1" applyFill="1" applyBorder="1" applyAlignment="1">
      <alignment vertical="top" wrapText="1"/>
    </xf>
    <xf numFmtId="177" fontId="2" fillId="2" borderId="27" xfId="18" applyNumberFormat="1" applyFont="1" applyFill="1" applyBorder="1" applyAlignment="1">
      <alignment vertical="top" wrapText="1"/>
    </xf>
    <xf numFmtId="178" fontId="2" fillId="2" borderId="27" xfId="18" applyNumberFormat="1" applyFont="1" applyFill="1" applyBorder="1" applyAlignment="1">
      <alignment vertical="top" wrapText="1"/>
    </xf>
    <xf numFmtId="177" fontId="2" fillId="2" borderId="28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61c6dbd-0915-4dcb-82f8-4e84ae02480f}">
  <dimension ref="A1:I34"/>
  <sheetViews>
    <sheetView workbookViewId="0" topLeftCell="A1">
      <selection pane="topLeft" activeCell="A5" sqref="A5:F30"/>
    </sheetView>
  </sheetViews>
  <sheetFormatPr defaultRowHeight="15" customHeight="1"/>
  <cols>
    <col min="1" max="1" width="23.857142857142858" style="1" customWidth="1"/>
    <col min="2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6" ht="15">
      <c r="A3" s="2" t="s">
        <v>2</v>
      </c>
      <c r="B3" s="2"/>
      <c r="C3" s="2"/>
      <c r="D3" s="2"/>
      <c r="E3" s="2"/>
      <c r="F3" s="2"/>
    </row>
    <row r="4" spans="1:6" ht="15.75" thickBot="1">
      <c r="A4" s="3"/>
      <c r="B4" s="4"/>
      <c r="C4" s="5"/>
      <c r="D4" s="5"/>
      <c r="E4" s="6"/>
      <c r="F4" s="7"/>
    </row>
    <row r="5" spans="1:6" ht="15.75" thickTop="1">
      <c r="A5" s="8" t="s">
        <v>3</v>
      </c>
      <c r="B5" s="9" t="s">
        <v>4</v>
      </c>
      <c r="C5" s="10" t="s">
        <v>4</v>
      </c>
      <c r="D5" s="10" t="s">
        <v>5</v>
      </c>
      <c r="E5" s="11" t="s">
        <v>6</v>
      </c>
      <c r="F5" s="12" t="s">
        <v>5</v>
      </c>
    </row>
    <row r="6" spans="1:6" ht="15">
      <c r="A6" s="13"/>
      <c r="B6" s="14" t="s">
        <v>7</v>
      </c>
      <c r="C6" s="15" t="s">
        <v>8</v>
      </c>
      <c r="D6" s="15" t="s">
        <v>9</v>
      </c>
      <c r="E6" s="16" t="s">
        <v>10</v>
      </c>
      <c r="F6" s="17" t="s">
        <v>11</v>
      </c>
    </row>
    <row r="7" spans="1:6" ht="15.75" thickBot="1">
      <c r="A7" s="18"/>
      <c r="B7" s="19" t="s">
        <v>12</v>
      </c>
      <c r="C7" s="19" t="s">
        <v>12</v>
      </c>
      <c r="D7" s="20" t="s">
        <v>13</v>
      </c>
      <c r="E7" s="21" t="s">
        <v>14</v>
      </c>
      <c r="F7" s="22" t="s">
        <v>15</v>
      </c>
    </row>
    <row r="8" spans="1:6" ht="15.75" thickBot="1">
      <c r="A8" s="23" t="s">
        <v>16</v>
      </c>
      <c r="B8" s="24" t="s">
        <v>17</v>
      </c>
      <c r="C8" s="25" t="s">
        <v>18</v>
      </c>
      <c r="D8" s="25" t="s">
        <v>19</v>
      </c>
      <c r="E8" s="25" t="s">
        <v>20</v>
      </c>
      <c r="F8" s="25" t="s">
        <v>21</v>
      </c>
    </row>
    <row r="9" spans="1:9" ht="24.95" customHeight="1">
      <c r="A9" s="26" t="s">
        <v>22</v>
      </c>
      <c r="B9" s="27">
        <v>331</v>
      </c>
      <c r="C9" s="28">
        <v>331</v>
      </c>
      <c r="D9" s="27">
        <v>34.799999999999997</v>
      </c>
      <c r="E9" s="29">
        <f>D9/C9*1000</f>
        <v>105.13595166163141</v>
      </c>
      <c r="F9" s="30">
        <f>I9*0.209/1000</f>
        <v>12.801882627476498</v>
      </c>
      <c r="I9" s="1">
        <v>61253.026925724873</v>
      </c>
    </row>
    <row r="10" spans="1:9" ht="24.95" customHeight="1">
      <c r="A10" s="26" t="s">
        <v>23</v>
      </c>
      <c r="B10" s="27">
        <v>375</v>
      </c>
      <c r="C10" s="28">
        <f>230+80</f>
        <v>310</v>
      </c>
      <c r="D10" s="27">
        <v>17.100000000000001</v>
      </c>
      <c r="E10" s="29">
        <f t="shared" si="0" ref="E10:E25">D10/C10*1000</f>
        <v>55.161290322580655</v>
      </c>
      <c r="F10" s="30">
        <f t="shared" si="1" ref="F10:F25">I10*0.209/1000</f>
        <v>18.547944568606262</v>
      </c>
      <c r="I10" s="1">
        <v>88746.146261273971</v>
      </c>
    </row>
    <row r="11" spans="1:9" ht="24.95" customHeight="1">
      <c r="A11" s="26" t="s">
        <v>24</v>
      </c>
      <c r="B11" s="27">
        <v>1224</v>
      </c>
      <c r="C11" s="28">
        <f>15+78</f>
        <v>93</v>
      </c>
      <c r="D11" s="27">
        <v>8.8000000000000007</v>
      </c>
      <c r="E11" s="29">
        <f t="shared" si="0"/>
        <v>94.62365591397851</v>
      </c>
      <c r="F11" s="30">
        <f t="shared" si="1"/>
        <v>20.403096675566893</v>
      </c>
      <c r="I11" s="1">
        <v>97622.472131899005</v>
      </c>
    </row>
    <row r="12" spans="1:9" ht="24.95" customHeight="1">
      <c r="A12" s="26" t="s">
        <v>25</v>
      </c>
      <c r="B12" s="27">
        <v>1350</v>
      </c>
      <c r="C12" s="28">
        <v>1300</v>
      </c>
      <c r="D12" s="27">
        <v>355.30000000000001</v>
      </c>
      <c r="E12" s="29">
        <f t="shared" si="0"/>
        <v>273.30769230769232</v>
      </c>
      <c r="F12" s="30">
        <f t="shared" si="1"/>
        <v>21.486828795158097</v>
      </c>
      <c r="I12" s="1">
        <v>102807.79327826841</v>
      </c>
    </row>
    <row r="13" spans="1:9" ht="24.95" customHeight="1">
      <c r="A13" s="26" t="s">
        <v>26</v>
      </c>
      <c r="B13" s="27">
        <f>C13</f>
        <v>1989</v>
      </c>
      <c r="C13" s="28">
        <v>1989</v>
      </c>
      <c r="D13" s="27">
        <v>86.5</v>
      </c>
      <c r="E13" s="29">
        <f t="shared" si="0"/>
        <v>43.489190548014072</v>
      </c>
      <c r="F13" s="30">
        <f t="shared" si="1"/>
        <v>13.602967069844498</v>
      </c>
      <c r="I13" s="1">
        <v>65085.966841361231</v>
      </c>
    </row>
    <row r="14" spans="1:9" ht="24.95" customHeight="1">
      <c r="A14" s="26" t="s">
        <v>27</v>
      </c>
      <c r="B14" s="27">
        <v>415</v>
      </c>
      <c r="C14" s="28">
        <v>150</v>
      </c>
      <c r="D14" s="27">
        <v>12.699999999999999</v>
      </c>
      <c r="E14" s="29">
        <f t="shared" si="0"/>
        <v>84.666666666666671</v>
      </c>
      <c r="F14" s="30">
        <f t="shared" si="1"/>
        <v>13.81370915661544</v>
      </c>
      <c r="I14" s="1">
        <v>66094.30218476287</v>
      </c>
    </row>
    <row r="15" spans="1:9" ht="24.95" customHeight="1">
      <c r="A15" s="26" t="s">
        <v>28</v>
      </c>
      <c r="B15" s="27">
        <v>1499</v>
      </c>
      <c r="C15" s="28">
        <v>403</v>
      </c>
      <c r="D15" s="27">
        <v>26.600000000000001</v>
      </c>
      <c r="E15" s="29">
        <f t="shared" si="0"/>
        <v>66.004962779156344</v>
      </c>
      <c r="F15" s="30">
        <f t="shared" si="1"/>
        <v>29.233165475360657</v>
      </c>
      <c r="I15" s="1">
        <v>139871.60514526631</v>
      </c>
    </row>
    <row r="16" spans="1:9" ht="24.95" customHeight="1">
      <c r="A16" s="26" t="s">
        <v>29</v>
      </c>
      <c r="B16" s="27">
        <v>315</v>
      </c>
      <c r="C16" s="28">
        <v>1015</v>
      </c>
      <c r="D16" s="27">
        <v>58.799999999999997</v>
      </c>
      <c r="E16" s="29">
        <f t="shared" si="0"/>
        <v>57.931034482758619</v>
      </c>
      <c r="F16" s="30">
        <f t="shared" si="1"/>
        <v>28.956474525194622</v>
      </c>
      <c r="I16" s="1">
        <v>138547.72500093121</v>
      </c>
    </row>
    <row r="17" spans="1:9" ht="24.95" customHeight="1">
      <c r="A17" s="26" t="s">
        <v>30</v>
      </c>
      <c r="B17" s="27">
        <v>3803</v>
      </c>
      <c r="C17" s="28">
        <v>1200</v>
      </c>
      <c r="D17" s="27">
        <v>88.700000000000003</v>
      </c>
      <c r="E17" s="29">
        <f t="shared" si="0"/>
        <v>73.916666666666671</v>
      </c>
      <c r="F17" s="30">
        <f t="shared" si="1"/>
        <v>25.516317411248377</v>
      </c>
      <c r="I17" s="1">
        <v>122087.64311602095</v>
      </c>
    </row>
    <row r="18" spans="1:9" ht="24.95" customHeight="1">
      <c r="A18" s="26" t="s">
        <v>31</v>
      </c>
      <c r="B18" s="27">
        <v>10110</v>
      </c>
      <c r="C18" s="28">
        <v>12514</v>
      </c>
      <c r="D18" s="27">
        <v>506.30000000000001</v>
      </c>
      <c r="E18" s="29">
        <f t="shared" si="0"/>
        <v>40.45868627137606</v>
      </c>
      <c r="F18" s="30">
        <f t="shared" si="1"/>
        <v>25.579976681915294</v>
      </c>
      <c r="I18" s="1">
        <v>122392.23292782437</v>
      </c>
    </row>
    <row r="19" spans="1:9" ht="24.95" customHeight="1">
      <c r="A19" s="26" t="s">
        <v>32</v>
      </c>
      <c r="B19" s="27">
        <v>171</v>
      </c>
      <c r="C19" s="28">
        <v>232</v>
      </c>
      <c r="D19" s="27">
        <v>7.2999999999999998</v>
      </c>
      <c r="E19" s="29">
        <f t="shared" si="0"/>
        <v>31.46551724137931</v>
      </c>
      <c r="F19" s="30">
        <f t="shared" si="1"/>
        <v>20.571091950870152</v>
      </c>
      <c r="I19" s="1">
        <v>98426.277276890687</v>
      </c>
    </row>
    <row r="20" spans="1:9" ht="24.95" customHeight="1">
      <c r="A20" s="26" t="s">
        <v>33</v>
      </c>
      <c r="B20" s="27">
        <v>283</v>
      </c>
      <c r="C20" s="28">
        <v>0</v>
      </c>
      <c r="D20" s="27">
        <v>6.7000000000000002</v>
      </c>
      <c r="E20" s="29">
        <v>0</v>
      </c>
      <c r="F20" s="30">
        <f t="shared" si="1"/>
        <v>12.351367387463984</v>
      </c>
      <c r="I20" s="1">
        <v>59097.451614660218</v>
      </c>
    </row>
    <row r="21" spans="1:9" ht="24.95" customHeight="1">
      <c r="A21" s="26" t="s">
        <v>34</v>
      </c>
      <c r="B21" s="27">
        <v>473</v>
      </c>
      <c r="C21" s="28">
        <v>0</v>
      </c>
      <c r="D21" s="27">
        <v>0</v>
      </c>
      <c r="E21" s="29">
        <v>0</v>
      </c>
      <c r="F21" s="30">
        <f t="shared" si="1"/>
        <v>36.342391562952017</v>
      </c>
      <c r="I21" s="1">
        <v>173887.04097106229</v>
      </c>
    </row>
    <row r="22" spans="1:9" ht="24.95" customHeight="1">
      <c r="A22" s="26" t="s">
        <v>35</v>
      </c>
      <c r="B22" s="27">
        <v>420</v>
      </c>
      <c r="C22" s="28">
        <f>B22</f>
        <v>420</v>
      </c>
      <c r="D22" s="27">
        <v>50.399999999999999</v>
      </c>
      <c r="E22" s="29">
        <f t="shared" si="0"/>
        <v>120</v>
      </c>
      <c r="F22" s="30">
        <f t="shared" si="1"/>
        <v>32.724922291032627</v>
      </c>
      <c r="I22" s="1">
        <v>156578.57555518002</v>
      </c>
    </row>
    <row r="23" spans="1:9" ht="24.95" customHeight="1">
      <c r="A23" s="26" t="s">
        <v>36</v>
      </c>
      <c r="B23" s="27">
        <v>349</v>
      </c>
      <c r="C23" s="28">
        <v>163</v>
      </c>
      <c r="D23" s="27">
        <v>16.699999999999999</v>
      </c>
      <c r="E23" s="29">
        <f t="shared" si="0"/>
        <v>102.45398773006134</v>
      </c>
      <c r="F23" s="30">
        <f t="shared" si="1"/>
        <v>14.516807176740462</v>
      </c>
      <c r="I23" s="1">
        <v>69458.407544212736</v>
      </c>
    </row>
    <row r="24" spans="1:9" ht="24.95" customHeight="1">
      <c r="A24" s="26" t="s">
        <v>37</v>
      </c>
      <c r="B24" s="27">
        <v>1566</v>
      </c>
      <c r="C24" s="28">
        <v>618</v>
      </c>
      <c r="D24" s="27">
        <v>18.5</v>
      </c>
      <c r="E24" s="29">
        <f t="shared" si="0"/>
        <v>29.935275080906148</v>
      </c>
      <c r="F24" s="30">
        <f t="shared" si="1"/>
        <v>18.252564623364851</v>
      </c>
      <c r="I24" s="1">
        <v>87332.845087870111</v>
      </c>
    </row>
    <row r="25" spans="1:9" ht="24.95" customHeight="1">
      <c r="A25" s="31" t="s">
        <v>38</v>
      </c>
      <c r="B25" s="32">
        <v>197</v>
      </c>
      <c r="C25" s="33">
        <v>55</v>
      </c>
      <c r="D25" s="32">
        <v>3.8999999999999999</v>
      </c>
      <c r="E25" s="29">
        <f t="shared" si="0"/>
        <v>70.909090909090907</v>
      </c>
      <c r="F25" s="30">
        <f t="shared" si="1"/>
        <v>33.457956472939074</v>
      </c>
      <c r="I25" s="1">
        <v>160085.9161384645</v>
      </c>
    </row>
    <row r="26" spans="1:6" ht="24.95" customHeight="1">
      <c r="A26" s="34" t="s">
        <v>39</v>
      </c>
      <c r="B26" s="35">
        <f>SUM(B9:B25)</f>
        <v>24870</v>
      </c>
      <c r="C26" s="35">
        <f t="shared" si="2" ref="C26:D26">SUM(C9:C25)</f>
        <v>20793</v>
      </c>
      <c r="D26" s="35">
        <f t="shared" si="2"/>
        <v>1299.1000000000004</v>
      </c>
      <c r="E26" s="36">
        <f>D26/C26*1000</f>
        <v>62.477756937430883</v>
      </c>
      <c r="F26" s="37">
        <f>SUM(F9:F25)</f>
        <v>378.15946445234982</v>
      </c>
    </row>
    <row r="27" spans="1:6" ht="24.95" customHeight="1">
      <c r="A27" s="34">
        <v>2018</v>
      </c>
      <c r="B27" s="38">
        <v>26888</v>
      </c>
      <c r="C27" s="38">
        <v>12747</v>
      </c>
      <c r="D27" s="38">
        <v>1125.5</v>
      </c>
      <c r="E27" s="39">
        <v>88.295285165136889</v>
      </c>
      <c r="F27" s="40">
        <v>377.48000045153708</v>
      </c>
    </row>
    <row r="28" spans="1:6" ht="24.95" customHeight="1">
      <c r="A28" s="34">
        <v>2017</v>
      </c>
      <c r="B28" s="41">
        <v>27832</v>
      </c>
      <c r="C28" s="41">
        <v>15054</v>
      </c>
      <c r="D28" s="41">
        <v>1192.5</v>
      </c>
      <c r="E28" s="42">
        <v>79.214826624153048</v>
      </c>
      <c r="F28" s="43">
        <v>375.75981276899995</v>
      </c>
    </row>
    <row r="29" spans="1:6" ht="24.95" customHeight="1">
      <c r="A29" s="34">
        <v>2016</v>
      </c>
      <c r="B29" s="41">
        <v>27591.200000000001</v>
      </c>
      <c r="C29" s="41">
        <v>15054</v>
      </c>
      <c r="D29" s="41">
        <v>1192.5</v>
      </c>
      <c r="E29" s="42">
        <v>79.214826624153048</v>
      </c>
      <c r="F29" s="43">
        <v>374.04939000000002</v>
      </c>
    </row>
    <row r="30" spans="1:6" ht="24.95" customHeight="1">
      <c r="A30" s="34">
        <v>2015</v>
      </c>
      <c r="B30" s="41">
        <v>28282</v>
      </c>
      <c r="C30" s="41">
        <v>16399</v>
      </c>
      <c r="D30" s="41">
        <v>1334.2000000000003</v>
      </c>
      <c r="E30" s="42">
        <v>81.358619428013924</v>
      </c>
      <c r="F30" s="43">
        <v>342.57579986935798</v>
      </c>
    </row>
    <row r="31" spans="1:6" ht="15">
      <c r="A31" s="44"/>
      <c r="B31" s="41"/>
      <c r="C31" s="41"/>
      <c r="D31" s="41"/>
      <c r="E31" s="42"/>
      <c r="F31" s="43"/>
    </row>
    <row r="32" spans="1:6" ht="15">
      <c r="A32" s="26"/>
      <c r="B32" s="27"/>
      <c r="C32" s="27"/>
      <c r="D32" s="27"/>
      <c r="E32" s="45"/>
      <c r="F32" s="46"/>
    </row>
    <row r="33" spans="1:6" ht="15.75" thickBot="1">
      <c r="A33" s="47"/>
      <c r="B33" s="48"/>
      <c r="C33" s="48"/>
      <c r="D33" s="48"/>
      <c r="E33" s="49"/>
      <c r="F33" s="50"/>
    </row>
    <row r="34" spans="1:6" ht="15.75" thickTop="1">
      <c r="A34" s="51" t="s">
        <v>40</v>
      </c>
      <c r="B34" s="52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