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<sst xmlns="http://schemas.openxmlformats.org/spreadsheetml/2006/main" count="31" uniqueCount="31">
  <si>
    <t xml:space="preserve">Tabel </t>
  </si>
  <si>
    <t>Banyaknya Realisasi Produksi, Ketersediaan dan Kebutuhan Pangan</t>
  </si>
  <si>
    <t>Komoditas Ketela Pohon Menurut Bulan</t>
  </si>
  <si>
    <t>di Kabupaten Brebes Tahun 2024</t>
  </si>
  <si>
    <t>Bulan</t>
  </si>
  <si>
    <t>Luas Panen (Ha)</t>
  </si>
  <si>
    <t>Produksi (Ton)</t>
  </si>
  <si>
    <t>Ketersediaan (Ton)</t>
  </si>
  <si>
    <t>Kebutuhan (Ton)</t>
  </si>
  <si>
    <t>Perimbangan +/-</t>
  </si>
  <si>
    <t>Stok Komulatif (Ton)</t>
  </si>
  <si>
    <t xml:space="preserve">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</si>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</sst>
</file>

<file path=xl/styles.xml><?xml version="1.0" encoding="utf-8"?>
<styleSheet xmlns="http://schemas.openxmlformats.org/spreadsheetml/2006/main">
  <numFmts count="1">
    <numFmt numFmtId="177" formatCode="_(* #,##0.00_);_(* \(#,##0.00\);_(* &quot;-&quot;_);_(@_)"/>
  </numFmts>
  <fonts count="9"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8" fillId="0" borderId="0" xfId="0" applyFont="1" applyAlignment="1">
      <alignment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3" fillId="2" borderId="1" xfId="0" applyFont="1" applyBorder="1" applyAlignment="1">
      <alignment horizontal="center"/>
    </xf>
    <xf numFmtId="0" fontId="3" fillId="2" borderId="1" xfId="0" applyFont="1" applyBorder="1" applyAlignment="1">
      <alignment horizontal="center" wrapText="1"/>
    </xf>
    <xf numFmtId="0" fontId="3" fillId="2" borderId="2" xfId="0" applyFont="1" applyBorder="1" applyAlignment="1">
      <alignment horizontal="center" wrapText="1"/>
    </xf>
    <xf numFmtId="0" fontId="7" fillId="0" borderId="0" xfId="0" applyFont="1"/>
    <xf numFmtId="0" fontId="8" fillId="0" borderId="3" xfId="0" applyFont="1" applyBorder="1"/>
    <xf numFmtId="177" fontId="4" fillId="0" borderId="0" xfId="0" applyNumberFormat="1" applyFont="1"/>
    <xf numFmtId="0" fontId="3" fillId="2" borderId="2" xfId="0" applyFont="1" applyBorder="1" applyAlignment="1" quotePrefix="1">
      <alignment horizontal="center"/>
    </xf>
    <xf numFmtId="2" fontId="4" fillId="0" borderId="0" xfId="0" applyNumberFormat="1" applyFont="1"/>
    <xf numFmtId="0" fontId="3" fillId="0" borderId="2" xfId="0" applyFont="1" applyBorder="1"/>
    <xf numFmtId="0" fontId="7" fillId="0" borderId="2" xfId="0" applyFont="1" applyBorder="1"/>
    <xf numFmtId="177" fontId="7" fillId="0" borderId="2" xfId="0" applyNumberFormat="1" applyFont="1" applyBorder="1"/>
    <xf numFmtId="177" fontId="6" fillId="0" borderId="4" xfId="0" applyNumberFormat="1" applyFont="1" applyBorder="1"/>
    <xf numFmtId="4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wrapText="1"/>
    </xf>
    <xf numFmtId="0" fontId="4" fillId="0" borderId="0" xfId="0" applyFont="1"/>
    <xf numFmtId="0" fontId="3" fillId="0" borderId="2" xfId="0" applyFont="1" applyBorder="1" applyAlignment="1">
      <alignment horizontal="right"/>
    </xf>
    <xf numFmtId="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horizontal="right" wrapText="1"/>
    </xf>
    <xf numFmtId="4" fontId="1" fillId="0" borderId="0" xfId="0" applyNumberFormat="1" applyFont="1"/>
    <xf numFmtId="177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177" fontId="1" fillId="0" borderId="2" xfId="0" applyNumberFormat="1" applyFont="1" applyBorder="1"/>
    <xf numFmtId="4" fontId="1" fillId="0" borderId="2" xfId="0" applyNumberFormat="1" applyFont="1" applyBorder="1"/>
    <xf numFmtId="177" fontId="2" fillId="0" borderId="2" xfId="0" applyNumberFormat="1" applyFont="1" applyBorder="1"/>
    <xf numFmtId="177" fontId="1" fillId="0" borderId="4" xfId="0" applyNumberFormat="1" applyFont="1" applyBorder="1"/>
    <xf numFmtId="0" fontId="1" fillId="0" borderId="2" xfId="0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3685d1-45d3-4d79-9a0b-ec3d95757f10}">
  <dimension ref="A1:L27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" ht="15">
      <c r="A4" s="2" t="s">
        <v>3</v>
      </c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6" t="s">
        <v>10</v>
      </c>
      <c r="H6" s="8"/>
    </row>
    <row r="7" spans="1:12" ht="15">
      <c r="A7" s="9"/>
      <c r="B7" s="9"/>
      <c r="C7" s="9"/>
      <c r="D7" s="9"/>
      <c r="E7" s="9"/>
      <c r="F7" s="7" t="s">
        <v>11</v>
      </c>
      <c r="G7" s="9"/>
      <c r="H7" s="8">
        <v>0.0046800000000000001</v>
      </c>
      <c r="L7" s="10"/>
    </row>
    <row r="8" spans="1:12" ht="15">
      <c r="A8" s="11" t="s">
        <v>12</v>
      </c>
      <c r="B8" s="11" t="s">
        <v>13</v>
      </c>
      <c r="C8" s="11" t="s">
        <v>14</v>
      </c>
      <c r="D8" s="11" t="s">
        <v>15</v>
      </c>
      <c r="E8" s="11" t="s">
        <v>16</v>
      </c>
      <c r="F8" s="11" t="s">
        <v>17</v>
      </c>
      <c r="G8" s="11" t="s">
        <v>18</v>
      </c>
      <c r="H8" s="8">
        <v>2066426</v>
      </c>
      <c r="L8" s="12"/>
    </row>
    <row r="9" spans="1:9" ht="15">
      <c r="A9" s="13" t="s">
        <v>19</v>
      </c>
      <c r="B9" s="14">
        <v>33</v>
      </c>
      <c r="C9" s="14">
        <v>486</v>
      </c>
      <c r="D9" s="15">
        <f>0.9466*C9</f>
      </c>
      <c r="E9" s="16">
        <f>$I$9</f>
      </c>
      <c r="F9" s="17">
        <f>D9-E9</f>
      </c>
      <c r="G9" s="18">
        <f>F9</f>
        <v>-345.85823329999999</v>
      </c>
      <c r="H9" s="8"/>
      <c r="I9" s="19">
        <f>9670.87/12</f>
        <v>805.90583330000004</v>
      </c>
    </row>
    <row r="10" spans="1:8" ht="15">
      <c r="A10" s="13" t="s">
        <v>20</v>
      </c>
      <c r="B10" s="14">
        <v>9</v>
      </c>
      <c r="C10" s="14">
        <v>119.80</v>
      </c>
      <c r="D10" s="15">
        <f>0.9466*C10</f>
      </c>
      <c r="E10" s="16">
        <f>$I$9</f>
      </c>
      <c r="F10" s="17">
        <f>D10-E10</f>
      </c>
      <c r="G10" s="18">
        <f>G9+F10</f>
      </c>
      <c r="H10" s="8"/>
    </row>
    <row r="11" spans="1:8" ht="15">
      <c r="A11" s="13" t="s">
        <v>21</v>
      </c>
      <c r="B11" s="14">
        <v>110</v>
      </c>
      <c r="C11" s="14">
        <v>2652</v>
      </c>
      <c r="D11" s="15">
        <f>0.9466*C11</f>
      </c>
      <c r="E11" s="16">
        <f>$I$9</f>
      </c>
      <c r="F11" s="17">
        <f>D11-E11</f>
      </c>
      <c r="G11" s="18">
        <f>G10+F11</f>
      </c>
      <c r="H11" s="8"/>
    </row>
    <row r="12" spans="1:8" ht="15">
      <c r="A12" s="13" t="s">
        <v>22</v>
      </c>
      <c r="B12" s="14">
        <v>23</v>
      </c>
      <c r="C12" s="14">
        <v>360</v>
      </c>
      <c r="D12" s="15">
        <f>0.9466*C12</f>
      </c>
      <c r="E12" s="16">
        <f>$I$9</f>
      </c>
      <c r="F12" s="17">
        <f>D12-E12</f>
      </c>
      <c r="G12" s="18">
        <f>G11+F12</f>
      </c>
      <c r="H12" s="8"/>
    </row>
    <row r="13" spans="1:8" ht="15">
      <c r="A13" s="13" t="s">
        <v>23</v>
      </c>
      <c r="B13" s="14">
        <v>18</v>
      </c>
      <c r="C13" s="14">
        <v>297</v>
      </c>
      <c r="D13" s="15">
        <f>0.9466*C13</f>
      </c>
      <c r="E13" s="16">
        <f>$I$9</f>
      </c>
      <c r="F13" s="17">
        <f>D13-E13</f>
      </c>
      <c r="G13" s="18">
        <f>G12+F13</f>
      </c>
      <c r="H13" s="8"/>
    </row>
    <row r="14" spans="1:11" ht="15">
      <c r="A14" s="13" t="s">
        <v>24</v>
      </c>
      <c r="B14" s="14">
        <v>16</v>
      </c>
      <c r="C14" s="14">
        <v>250</v>
      </c>
      <c r="D14" s="15">
        <f>0.9466*C14</f>
      </c>
      <c r="E14" s="16">
        <f>$I$9</f>
      </c>
      <c r="F14" s="17">
        <f>D14-E14</f>
      </c>
      <c r="G14" s="18">
        <f>G13+F14</f>
      </c>
      <c r="H14" s="8"/>
      <c r="K14" s="10"/>
    </row>
    <row r="15" spans="1:11" ht="15">
      <c r="A15" s="13" t="s">
        <v>25</v>
      </c>
      <c r="B15" s="14">
        <v>23</v>
      </c>
      <c r="C15" s="14">
        <v>368</v>
      </c>
      <c r="D15" s="15">
        <f>0.9466*C15</f>
      </c>
      <c r="E15" s="16">
        <f>$I$9</f>
      </c>
      <c r="F15" s="17">
        <f>D15-E15</f>
      </c>
      <c r="G15" s="18">
        <f>G14+F15</f>
      </c>
      <c r="H15" s="8"/>
      <c r="K15" s="10"/>
    </row>
    <row r="16" spans="1:11" ht="15">
      <c r="A16" s="13" t="s">
        <v>26</v>
      </c>
      <c r="B16" s="14">
        <v>25</v>
      </c>
      <c r="C16" s="14">
        <v>426</v>
      </c>
      <c r="D16" s="15">
        <f>0.9466*C16</f>
      </c>
      <c r="E16" s="16">
        <f>$I$9</f>
      </c>
      <c r="F16" s="17">
        <f>D16-E16</f>
      </c>
      <c r="G16" s="18">
        <f>G15+F16</f>
      </c>
      <c r="H16" s="8"/>
      <c r="K16" s="10"/>
    </row>
    <row r="17" spans="1:11" ht="15">
      <c r="A17" s="13" t="s">
        <v>27</v>
      </c>
      <c r="B17" s="14">
        <v>17</v>
      </c>
      <c r="C17" s="14">
        <v>268</v>
      </c>
      <c r="D17" s="15">
        <f>0.9466*C17</f>
      </c>
      <c r="E17" s="16">
        <f>$I$9</f>
      </c>
      <c r="F17" s="17">
        <f>D17-E17</f>
      </c>
      <c r="G17" s="18">
        <f>G16+F17</f>
      </c>
      <c r="H17" s="8"/>
      <c r="K17" s="10"/>
    </row>
    <row r="18" spans="1:11" ht="15">
      <c r="A18" s="13" t="s">
        <v>28</v>
      </c>
      <c r="B18" s="14">
        <v>21</v>
      </c>
      <c r="C18" s="14">
        <v>322</v>
      </c>
      <c r="D18" s="15">
        <f>0.9466*C18</f>
      </c>
      <c r="E18" s="16">
        <f>$I$9</f>
      </c>
      <c r="F18" s="17">
        <f>D18-E18</f>
      </c>
      <c r="G18" s="18">
        <f>G17+F18</f>
      </c>
      <c r="H18" s="8"/>
      <c r="K18" s="10"/>
    </row>
    <row r="19" spans="1:8" ht="15">
      <c r="A19" s="13" t="s">
        <v>29</v>
      </c>
      <c r="B19" s="14">
        <v>57</v>
      </c>
      <c r="C19" s="14">
        <v>926.50</v>
      </c>
      <c r="D19" s="15">
        <f>0.9466*C19</f>
      </c>
      <c r="E19" s="16">
        <f>$I$9</f>
      </c>
      <c r="F19" s="17">
        <f>D19-E19</f>
      </c>
      <c r="G19" s="18">
        <f>G18+F19</f>
      </c>
      <c r="H19" s="8"/>
    </row>
    <row r="20" spans="1:8" ht="15">
      <c r="A20" s="13" t="s">
        <v>30</v>
      </c>
      <c r="B20" s="14">
        <v>56</v>
      </c>
      <c r="C20" s="14">
        <v>851.40</v>
      </c>
      <c r="D20" s="15">
        <f>0.9466*C20</f>
      </c>
      <c r="E20" s="16">
        <f>$I$9</f>
      </c>
      <c r="F20" s="17">
        <f>D20-E20</f>
      </c>
      <c r="G20" s="18">
        <f>G19+F20</f>
      </c>
      <c r="H20" s="8"/>
    </row>
    <row r="21" spans="1:8" ht="15.75" customHeight="1">
      <c r="A21" s="20">
        <v>2024</v>
      </c>
      <c r="B21" s="21">
        <f>SUM(B9:B20)</f>
      </c>
      <c r="C21" s="21">
        <f>SUM(C9:C20)</f>
      </c>
      <c r="D21" s="21">
        <f>SUM(D9:D20)</f>
      </c>
      <c r="E21" s="21">
        <f>SUM(E9:E20)</f>
      </c>
      <c r="F21" s="21">
        <f>SUM(F9:F20)</f>
      </c>
      <c r="G21" s="22">
        <f>G20</f>
        <v>-2735.4157799999998</v>
      </c>
      <c r="H21" s="8"/>
    </row>
    <row r="22" spans="1:8" ht="15.75" customHeight="1">
      <c r="A22" s="20">
        <f>A21-1</f>
      </c>
      <c r="B22" s="23">
        <v>510</v>
      </c>
      <c r="C22" s="24">
        <v>7975.9999999999991</v>
      </c>
      <c r="D22" s="24">
        <v>7550.0815999999995</v>
      </c>
      <c r="E22" s="24">
        <v>10625.240447999999</v>
      </c>
      <c r="F22" s="25">
        <v>-3075.1588479999991</v>
      </c>
      <c r="G22" s="22">
        <v>-3075.1588479999991</v>
      </c>
      <c r="H22" s="8"/>
    </row>
    <row r="23" spans="1:8" ht="15.75" customHeight="1">
      <c r="A23" s="20">
        <f>A22-1</f>
      </c>
      <c r="B23" s="25">
        <v>337.70</v>
      </c>
      <c r="C23" s="26">
        <v>313.93999999999994</v>
      </c>
      <c r="D23" s="24">
        <v>297.17560400000002</v>
      </c>
      <c r="E23" s="24">
        <v>10621.281300000001</v>
      </c>
      <c r="F23" s="25">
        <v>-10324.105695999999</v>
      </c>
      <c r="G23" s="22">
        <v>-10324.105695999999</v>
      </c>
      <c r="H23" s="8"/>
    </row>
    <row r="24" spans="1:8" ht="15.75" customHeight="1">
      <c r="A24" s="20">
        <f>A23-1</f>
      </c>
      <c r="B24" s="27">
        <v>521</v>
      </c>
      <c r="C24" s="26">
        <v>6655.1999999999989</v>
      </c>
      <c r="D24" s="26">
        <v>6299.8123199999991</v>
      </c>
      <c r="E24" s="26">
        <v>10542.539041613998</v>
      </c>
      <c r="F24" s="27">
        <v>-4242.7267216139962</v>
      </c>
      <c r="G24" s="27">
        <v>-4242.7267216139962</v>
      </c>
      <c r="H24" s="8"/>
    </row>
    <row r="25" spans="1:8" ht="15.75" customHeight="1">
      <c r="A25" s="20">
        <f>A24-1</f>
      </c>
      <c r="B25" s="27">
        <v>1008</v>
      </c>
      <c r="C25" s="26">
        <v>21661.004929999999</v>
      </c>
      <c r="D25" s="28">
        <v>20766.405426391</v>
      </c>
      <c r="E25" s="29">
        <v>11812.801000000001</v>
      </c>
      <c r="F25" s="27">
        <v>8953.6044263909989</v>
      </c>
      <c r="G25" s="27">
        <v>8953.6044263909989</v>
      </c>
      <c r="H25" s="8"/>
    </row>
    <row r="26" spans="1:8" ht="15.75" customHeight="1">
      <c r="A26" s="30"/>
      <c r="B26" s="27"/>
      <c r="C26" s="26"/>
      <c r="D26" s="28"/>
      <c r="E26" s="29"/>
      <c r="F26" s="27"/>
      <c r="G26" s="27"/>
      <c r="H26" s="8"/>
    </row>
    <row r="27" spans="1:8" ht="15.75" customHeight="1">
      <c r="A27" s="8"/>
      <c r="B27" s="8"/>
      <c r="C27" s="8"/>
      <c r="D27" s="8"/>
      <c r="E27" s="8"/>
      <c r="F27" s="8"/>
      <c r="G27" s="8"/>
      <c r="H27" s="8"/>
    </row>
  </sheetData>
  <mergeCells count="10">
    <mergeCell ref="D6:D7"/>
    <mergeCell ref="E6:E7"/>
    <mergeCell ref="A1:H1"/>
    <mergeCell ref="A2:H2"/>
    <mergeCell ref="A3:H3"/>
    <mergeCell ref="A4:H4"/>
    <mergeCell ref="A6:A7"/>
    <mergeCell ref="B6:B7"/>
    <mergeCell ref="C6:C7"/>
    <mergeCell ref="G6:G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