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KAN\Data Masuk 2022\BPBD\"/>
    </mc:Choice>
  </mc:AlternateContent>
  <xr:revisionPtr revIDLastSave="0" documentId="8_{19991339-0FF3-41AD-9F0B-8D32F0A27D3F}" xr6:coauthVersionLast="47" xr6:coauthVersionMax="47" xr10:uidLastSave="{00000000-0000-0000-0000-000000000000}"/>
  <bookViews>
    <workbookView xWindow="-120" yWindow="-120" windowWidth="20640" windowHeight="11040" xr2:uid="{F1568248-0928-4F55-926D-0149D6CD378E}"/>
  </bookViews>
  <sheets>
    <sheet name="DISTRIBUSI LOGISTIK" sheetId="1" r:id="rId1"/>
  </sheets>
  <definedNames>
    <definedName name="_xlnm.Print_Area" localSheetId="0">'DISTRIBUSI LOGISTIK'!$A$1:$K$41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D24" i="1" s="1"/>
  <c r="C8" i="1"/>
  <c r="C24" i="1" s="1"/>
  <c r="D8" i="1"/>
  <c r="B9" i="1"/>
  <c r="C9" i="1"/>
  <c r="D9" i="1"/>
  <c r="G9" i="1"/>
  <c r="B10" i="1"/>
  <c r="C10" i="1"/>
  <c r="D10" i="1"/>
  <c r="B11" i="1"/>
  <c r="C11" i="1"/>
  <c r="D11" i="1"/>
  <c r="G11" i="1"/>
  <c r="G24" i="1" s="1"/>
  <c r="J11" i="1"/>
  <c r="B12" i="1"/>
  <c r="C12" i="1"/>
  <c r="B13" i="1"/>
  <c r="C13" i="1"/>
  <c r="C14" i="1"/>
  <c r="D14" i="1"/>
  <c r="B15" i="1"/>
  <c r="C15" i="1"/>
  <c r="C16" i="1"/>
  <c r="C17" i="1"/>
  <c r="B18" i="1"/>
  <c r="C18" i="1"/>
  <c r="B19" i="1"/>
  <c r="C19" i="1"/>
  <c r="C20" i="1"/>
  <c r="D20" i="1"/>
  <c r="C21" i="1"/>
  <c r="C22" i="1"/>
  <c r="D22" i="1"/>
  <c r="C23" i="1"/>
  <c r="G23" i="1"/>
  <c r="H23" i="1"/>
  <c r="H24" i="1" s="1"/>
  <c r="B24" i="1"/>
  <c r="E24" i="1"/>
  <c r="F24" i="1"/>
  <c r="I24" i="1"/>
  <c r="J24" i="1"/>
  <c r="K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Multivitamin,Multivitamin syrup,Minyak kayu putih</t>
        </r>
      </text>
    </comment>
  </commentList>
</comments>
</file>

<file path=xl/sharedStrings.xml><?xml version="1.0" encoding="utf-8"?>
<sst xmlns="http://schemas.openxmlformats.org/spreadsheetml/2006/main" count="49" uniqueCount="49">
  <si>
    <t>NIP. 19641123 199503 1 001</t>
  </si>
  <si>
    <t>Pembina Utama Muda</t>
  </si>
  <si>
    <t>Ir. NUSHY MANSUR, M.Sc</t>
  </si>
  <si>
    <t>KABUPATEN BREBES</t>
  </si>
  <si>
    <t>BADAN PENANGGULANGAN BENCANA DAERAH</t>
  </si>
  <si>
    <t>KEPALA PELAKSANA</t>
  </si>
  <si>
    <t>Sumber : BPBD Kab. Brebes</t>
  </si>
  <si>
    <t>17.BREBES</t>
  </si>
  <si>
    <t>16.JATIBARANG</t>
  </si>
  <si>
    <t>15.SONGGOM</t>
  </si>
  <si>
    <t>14.WANASARI</t>
  </si>
  <si>
    <t>13.BULAKAMBA</t>
  </si>
  <si>
    <t>12.KERSANA</t>
  </si>
  <si>
    <t>11.TANJUNG</t>
  </si>
  <si>
    <t>10.LOSARI</t>
  </si>
  <si>
    <t>09.BANJARHARJO</t>
  </si>
  <si>
    <t>08.KETANGGUNGAN</t>
  </si>
  <si>
    <t>07.LARANGAN</t>
  </si>
  <si>
    <t>06.TONJONG</t>
  </si>
  <si>
    <t>05.SIRAMPOG</t>
  </si>
  <si>
    <t>04.PAGUYANGAN</t>
  </si>
  <si>
    <t>03.BUMIAYU</t>
  </si>
  <si>
    <t>02.BANTARKAWUNG</t>
  </si>
  <si>
    <t>01.SALEM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</si>
  <si>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</si>
  <si>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</si>
  <si>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</si>
  <si>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</si>
  <si>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</si>
  <si>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</si>
  <si>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</si>
  <si>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</si>
  <si>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</si>
  <si>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</si>
  <si>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</si>
  <si>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Makanan Siap Saji
(Kaleng)</t>
  </si>
  <si>
    <t>Sembako
 (Pkt)</t>
  </si>
  <si>
    <t>Family Kit
(Pkt)</t>
  </si>
  <si>
    <t>Disinfektan
(Ltr)</t>
  </si>
  <si>
    <t>Masker
(Buah)</t>
  </si>
  <si>
    <t>Obat-Obatan</t>
  </si>
  <si>
    <t>Pakaian
(Pkt)</t>
  </si>
  <si>
    <t>Air Mineral 
(Dus)</t>
  </si>
  <si>
    <t>Mie Instan 
(Dus)</t>
  </si>
  <si>
    <t>Beras
(Kg)</t>
  </si>
  <si>
    <t>Kecamatan</t>
  </si>
  <si>
    <t>Tahun 2022</t>
  </si>
  <si>
    <t>Rekapitulasi Distribusi Logistik Badan Penanggulangan Bencana Daerah Kabupaten Brebes</t>
  </si>
  <si>
    <t xml:space="preserve">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</si>
</sst>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2" borderId="0" xfId="0" quotePrefix="1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right" vertical="center"/>
    </xf>
    <xf numFmtId="0" fontId="0" fillId="0" borderId="1" xfId="0" applyBorder="1"/>
    <xf numFmtId="164" fontId="4" fillId="3" borderId="0" xfId="1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164" fontId="4" fillId="3" borderId="2" xfId="1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164" fontId="5" fillId="3" borderId="2" xfId="1" applyNumberFormat="1" applyFont="1" applyFill="1" applyBorder="1" applyAlignment="1">
      <alignment horizontal="right"/>
    </xf>
    <xf numFmtId="164" fontId="5" fillId="3" borderId="4" xfId="1" applyNumberFormat="1" applyFont="1" applyFill="1" applyBorder="1" applyAlignment="1">
      <alignment horizontal="right"/>
    </xf>
    <xf numFmtId="164" fontId="0" fillId="0" borderId="0" xfId="0" applyNumberFormat="1"/>
    <xf numFmtId="0" fontId="4" fillId="4" borderId="2" xfId="1" applyNumberFormat="1" applyFont="1" applyFill="1" applyBorder="1" applyAlignment="1">
      <alignment horizontal="right" vertical="center"/>
    </xf>
    <xf numFmtId="164" fontId="4" fillId="4" borderId="2" xfId="1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2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164" fontId="6" fillId="0" borderId="2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64" fontId="6" fillId="3" borderId="2" xfId="1" applyNumberFormat="1" applyFont="1" applyFill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517DD-55DE-40F0-BFC1-265B4689E6EE}">
  <dimension ref="A1:T41"/>
  <sheetViews>
    <sheetView tabSelected="1" view="pageBreakPreview" zoomScale="50" zoomScaleNormal="50" zoomScaleSheetLayoutView="50" workbookViewId="0">
      <selection activeCell="A2" sqref="A2:L2"/>
    </sheetView>
  </sheetViews>
  <sheetFormatPr defaultRowHeight="15" x14ac:dyDescent="0.25"/>
  <cols>
    <col min="1" max="1" width="28.7109375" customWidth="1"/>
    <col min="2" max="2" width="15.85546875" customWidth="1"/>
    <col min="3" max="3" width="16.85546875" customWidth="1"/>
    <col min="4" max="5" width="15.85546875" customWidth="1"/>
    <col min="6" max="6" width="16.5703125" customWidth="1"/>
    <col min="7" max="7" width="17.28515625" customWidth="1"/>
    <col min="8" max="8" width="16.42578125" customWidth="1"/>
    <col min="9" max="9" width="14.7109375" customWidth="1"/>
    <col min="10" max="10" width="12" customWidth="1"/>
    <col min="11" max="11" width="15" customWidth="1"/>
    <col min="12" max="12" width="17.5703125" customWidth="1"/>
    <col min="14" max="14" width="11.5703125" bestFit="1" customWidth="1"/>
    <col min="17" max="17" width="12.28515625" customWidth="1"/>
  </cols>
  <sheetData>
    <row r="1" spans="1:20" ht="15.75" x14ac:dyDescent="0.25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0" ht="15.75" x14ac:dyDescent="0.25">
      <c r="A2" s="31" t="s">
        <v>47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0" ht="15.75" x14ac:dyDescent="0.25">
      <c r="A3" s="31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20" ht="16.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0" ht="48" thickBot="1" x14ac:dyDescent="0.3">
      <c r="A5" s="30" t="s">
        <v>45</v>
      </c>
      <c r="B5" s="28" t="s">
        <v>44</v>
      </c>
      <c r="C5" s="28" t="s">
        <v>43</v>
      </c>
      <c r="D5" s="28" t="s">
        <v>42</v>
      </c>
      <c r="E5" s="28" t="s">
        <v>41</v>
      </c>
      <c r="F5" s="29" t="s">
        <v>40</v>
      </c>
      <c r="G5" s="28" t="s">
        <v>39</v>
      </c>
      <c r="H5" s="28" t="s">
        <v>38</v>
      </c>
      <c r="I5" s="28" t="s">
        <v>37</v>
      </c>
      <c r="J5" s="27" t="s">
        <v>36</v>
      </c>
      <c r="K5" s="27" t="s">
        <v>35</v>
      </c>
      <c r="M5" s="26"/>
      <c r="N5" s="26"/>
      <c r="O5" s="26"/>
      <c r="P5" s="26"/>
      <c r="S5" s="26"/>
    </row>
    <row r="6" spans="1:20" ht="16.5" thickBot="1" x14ac:dyDescent="0.3">
      <c r="A6" s="25" t="s">
        <v>34</v>
      </c>
      <c r="B6" s="25" t="s">
        <v>33</v>
      </c>
      <c r="C6" s="25" t="s">
        <v>32</v>
      </c>
      <c r="D6" s="25" t="s">
        <v>31</v>
      </c>
      <c r="E6" s="25" t="s">
        <v>30</v>
      </c>
      <c r="F6" s="25" t="s">
        <v>29</v>
      </c>
      <c r="G6" s="25" t="s">
        <v>28</v>
      </c>
      <c r="H6" s="25" t="s">
        <v>27</v>
      </c>
      <c r="I6" s="25" t="s">
        <v>26</v>
      </c>
      <c r="J6" s="25" t="s">
        <v>25</v>
      </c>
      <c r="K6" s="25" t="s">
        <v>24</v>
      </c>
    </row>
    <row r="7" spans="1:20" ht="15.75" thickBot="1" x14ac:dyDescent="0.3">
      <c r="A7" s="23" t="s">
        <v>23</v>
      </c>
      <c r="B7" s="20">
        <f>0</f>
        <v>0</v>
      </c>
      <c r="C7" s="21">
        <f>116+5+5</f>
        <v>126</v>
      </c>
      <c r="D7" s="21">
        <f>5+5</f>
        <v>10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T7" s="15"/>
    </row>
    <row r="8" spans="1:20" ht="15.75" thickBot="1" x14ac:dyDescent="0.3">
      <c r="A8" s="23" t="s">
        <v>22</v>
      </c>
      <c r="B8" s="20">
        <v>0</v>
      </c>
      <c r="C8" s="21">
        <f>10+118+5+10</f>
        <v>143</v>
      </c>
      <c r="D8" s="22">
        <f>10+2</f>
        <v>12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180</v>
      </c>
      <c r="N8" s="19"/>
      <c r="T8" s="15"/>
    </row>
    <row r="9" spans="1:20" ht="15.75" thickBot="1" x14ac:dyDescent="0.3">
      <c r="A9" s="23" t="s">
        <v>21</v>
      </c>
      <c r="B9" s="21">
        <f>1000+85+320</f>
        <v>1405</v>
      </c>
      <c r="C9" s="21">
        <f>6+10+10+25+116+8+20+5</f>
        <v>200</v>
      </c>
      <c r="D9" s="21">
        <f>3+10+3+10+6+4+5</f>
        <v>41</v>
      </c>
      <c r="E9" s="20">
        <v>0</v>
      </c>
      <c r="F9" s="20">
        <v>0</v>
      </c>
      <c r="G9" s="21">
        <f>1000+100+550+500+1000+200</f>
        <v>3350</v>
      </c>
      <c r="H9" s="20">
        <v>0</v>
      </c>
      <c r="I9" s="20">
        <v>0</v>
      </c>
      <c r="J9" s="20">
        <v>0</v>
      </c>
      <c r="K9" s="20">
        <v>60</v>
      </c>
      <c r="M9" s="19"/>
      <c r="T9" s="15"/>
    </row>
    <row r="10" spans="1:20" ht="15.75" thickBot="1" x14ac:dyDescent="0.3">
      <c r="A10" s="23" t="s">
        <v>20</v>
      </c>
      <c r="B10" s="21">
        <f>65+35+520</f>
        <v>620</v>
      </c>
      <c r="C10" s="21">
        <f>10+5+10+16+4+15+119+3+5</f>
        <v>187</v>
      </c>
      <c r="D10" s="21">
        <f>5+5+2+8+5+6+2+4</f>
        <v>37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130</v>
      </c>
      <c r="T10" s="15"/>
    </row>
    <row r="11" spans="1:20" ht="15.75" thickBot="1" x14ac:dyDescent="0.3">
      <c r="A11" s="23" t="s">
        <v>19</v>
      </c>
      <c r="B11" s="21">
        <f>270+100</f>
        <v>370</v>
      </c>
      <c r="C11" s="21">
        <f>118+20+5+10+10</f>
        <v>163</v>
      </c>
      <c r="D11" s="21">
        <f>10</f>
        <v>10</v>
      </c>
      <c r="E11" s="20">
        <v>0</v>
      </c>
      <c r="F11" s="20">
        <v>0</v>
      </c>
      <c r="G11" s="21">
        <f>1900</f>
        <v>1900</v>
      </c>
      <c r="H11" s="20">
        <v>0</v>
      </c>
      <c r="I11" s="20">
        <v>0</v>
      </c>
      <c r="J11" s="21">
        <f>58</f>
        <v>58</v>
      </c>
      <c r="K11" s="20">
        <v>110</v>
      </c>
      <c r="M11" s="19"/>
      <c r="N11" s="19"/>
      <c r="T11" s="15"/>
    </row>
    <row r="12" spans="1:20" ht="15.75" thickBot="1" x14ac:dyDescent="0.3">
      <c r="A12" s="23" t="s">
        <v>18</v>
      </c>
      <c r="B12" s="21">
        <f>105</f>
        <v>105</v>
      </c>
      <c r="C12" s="21">
        <f>116+10</f>
        <v>126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120</v>
      </c>
      <c r="T12" s="15"/>
    </row>
    <row r="13" spans="1:20" ht="15.75" thickBot="1" x14ac:dyDescent="0.3">
      <c r="A13" s="23" t="s">
        <v>17</v>
      </c>
      <c r="B13" s="21">
        <f>2000</f>
        <v>2000</v>
      </c>
      <c r="C13" s="21">
        <f>120</f>
        <v>120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T13" s="15"/>
    </row>
    <row r="14" spans="1:20" ht="15.75" thickBot="1" x14ac:dyDescent="0.3">
      <c r="A14" s="23" t="s">
        <v>16</v>
      </c>
      <c r="B14" s="20">
        <v>0</v>
      </c>
      <c r="C14" s="21">
        <f>5+5+119</f>
        <v>129</v>
      </c>
      <c r="D14" s="21">
        <f>5+5</f>
        <v>10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N14" s="19"/>
      <c r="T14" s="15"/>
    </row>
    <row r="15" spans="1:20" ht="15.75" thickBot="1" x14ac:dyDescent="0.3">
      <c r="A15" s="23" t="s">
        <v>15</v>
      </c>
      <c r="B15" s="21">
        <f>2000</f>
        <v>2000</v>
      </c>
      <c r="C15" s="21">
        <f>10+117</f>
        <v>127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N15" s="19"/>
      <c r="T15" s="15"/>
    </row>
    <row r="16" spans="1:20" ht="15.75" thickBot="1" x14ac:dyDescent="0.3">
      <c r="A16" s="23" t="s">
        <v>14</v>
      </c>
      <c r="B16" s="20">
        <v>0</v>
      </c>
      <c r="C16" s="21">
        <f>117+20+20</f>
        <v>157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T16" s="15"/>
    </row>
    <row r="17" spans="1:20" ht="15.75" thickBot="1" x14ac:dyDescent="0.3">
      <c r="A17" s="23" t="s">
        <v>13</v>
      </c>
      <c r="B17" s="20">
        <v>0</v>
      </c>
      <c r="C17" s="21">
        <f>117</f>
        <v>117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T17" s="15"/>
    </row>
    <row r="18" spans="1:20" ht="15.75" thickBot="1" x14ac:dyDescent="0.3">
      <c r="A18" s="23" t="s">
        <v>12</v>
      </c>
      <c r="B18" s="21">
        <f>1300+1300</f>
        <v>2600</v>
      </c>
      <c r="C18" s="21">
        <f>117</f>
        <v>117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T18" s="15"/>
    </row>
    <row r="19" spans="1:20" ht="15.75" thickBot="1" x14ac:dyDescent="0.3">
      <c r="A19" s="23" t="s">
        <v>11</v>
      </c>
      <c r="B19" s="21">
        <f>3000</f>
        <v>3000</v>
      </c>
      <c r="C19" s="24">
        <f>118</f>
        <v>118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T19" s="15"/>
    </row>
    <row r="20" spans="1:20" ht="15.75" thickBot="1" x14ac:dyDescent="0.3">
      <c r="A20" s="23" t="s">
        <v>10</v>
      </c>
      <c r="B20" s="20">
        <v>0</v>
      </c>
      <c r="C20" s="21">
        <f>10</f>
        <v>10</v>
      </c>
      <c r="D20" s="21">
        <f>5</f>
        <v>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T20" s="15"/>
    </row>
    <row r="21" spans="1:20" ht="15.75" thickBot="1" x14ac:dyDescent="0.3">
      <c r="A21" s="23" t="s">
        <v>9</v>
      </c>
      <c r="B21" s="20">
        <v>0</v>
      </c>
      <c r="C21" s="21">
        <f>118</f>
        <v>118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T21" s="15"/>
    </row>
    <row r="22" spans="1:20" ht="15.75" thickBot="1" x14ac:dyDescent="0.3">
      <c r="A22" s="23" t="s">
        <v>8</v>
      </c>
      <c r="B22" s="20">
        <v>0</v>
      </c>
      <c r="C22" s="21">
        <f>118</f>
        <v>118</v>
      </c>
      <c r="D22" s="21">
        <f>5</f>
        <v>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T22" s="15"/>
    </row>
    <row r="23" spans="1:20" ht="15.75" thickBot="1" x14ac:dyDescent="0.3">
      <c r="A23" s="23" t="s">
        <v>7</v>
      </c>
      <c r="B23" s="20">
        <v>0</v>
      </c>
      <c r="C23" s="22">
        <f>119+20+20+20+15</f>
        <v>194</v>
      </c>
      <c r="D23" s="20">
        <v>0</v>
      </c>
      <c r="E23" s="20">
        <v>0</v>
      </c>
      <c r="F23" s="20">
        <v>0</v>
      </c>
      <c r="G23" s="21">
        <f>250+1080+300</f>
        <v>1630</v>
      </c>
      <c r="H23" s="21">
        <f>72</f>
        <v>72</v>
      </c>
      <c r="I23" s="20">
        <v>0</v>
      </c>
      <c r="J23" s="20">
        <v>0</v>
      </c>
      <c r="K23" s="20">
        <v>0</v>
      </c>
      <c r="M23" s="19"/>
      <c r="N23" s="19"/>
      <c r="P23" s="19"/>
      <c r="T23" s="15"/>
    </row>
    <row r="24" spans="1:20" ht="16.5" thickBot="1" x14ac:dyDescent="0.3">
      <c r="A24" s="18">
        <v>2022</v>
      </c>
      <c r="B24" s="17">
        <f>SUM(B7:B23)</f>
        <v>12100</v>
      </c>
      <c r="C24" s="17">
        <f>SUM(C7:C23)</f>
        <v>2270</v>
      </c>
      <c r="D24" s="17">
        <f>SUM(D7:D23)</f>
        <v>130</v>
      </c>
      <c r="E24" s="16">
        <f>SUM(E7:E23)</f>
        <v>0</v>
      </c>
      <c r="F24" s="16">
        <f>SUM(F7:F23)</f>
        <v>0</v>
      </c>
      <c r="G24" s="17">
        <f>SUM(G7:G23)</f>
        <v>6880</v>
      </c>
      <c r="H24" s="17">
        <f>SUM(H7:H23)</f>
        <v>72</v>
      </c>
      <c r="I24" s="16">
        <f>SUM(I7:I23)</f>
        <v>0</v>
      </c>
      <c r="J24" s="17">
        <f>SUM(J7:J23)</f>
        <v>58</v>
      </c>
      <c r="K24" s="16">
        <f>SUM(K7:K23)</f>
        <v>600</v>
      </c>
      <c r="T24" s="15"/>
    </row>
    <row r="25" spans="1:20" ht="16.5" thickBot="1" x14ac:dyDescent="0.3">
      <c r="A25" s="12">
        <v>2021</v>
      </c>
      <c r="B25" s="11">
        <v>28745</v>
      </c>
      <c r="C25" s="11">
        <v>2432</v>
      </c>
      <c r="D25" s="11">
        <v>106</v>
      </c>
      <c r="E25" s="10">
        <v>0</v>
      </c>
      <c r="F25" s="11">
        <v>6775</v>
      </c>
      <c r="G25" s="11">
        <v>216485</v>
      </c>
      <c r="H25" s="14">
        <v>818</v>
      </c>
      <c r="I25" s="13">
        <v>25</v>
      </c>
      <c r="J25" s="11">
        <v>130</v>
      </c>
      <c r="K25" s="10">
        <v>0</v>
      </c>
    </row>
    <row r="26" spans="1:20" ht="16.5" thickBot="1" x14ac:dyDescent="0.3">
      <c r="A26" s="12">
        <v>2020</v>
      </c>
      <c r="B26" s="11">
        <v>985</v>
      </c>
      <c r="C26" s="11">
        <v>591</v>
      </c>
      <c r="D26" s="11">
        <v>264</v>
      </c>
      <c r="E26" s="10">
        <v>0</v>
      </c>
      <c r="F26" s="11">
        <v>2682</v>
      </c>
      <c r="G26" s="11">
        <v>15130</v>
      </c>
      <c r="H26" s="14">
        <v>28</v>
      </c>
      <c r="I26" s="13">
        <v>25</v>
      </c>
      <c r="J26" s="11">
        <v>363</v>
      </c>
      <c r="K26" s="10">
        <v>0</v>
      </c>
    </row>
    <row r="27" spans="1:20" ht="16.5" thickBot="1" x14ac:dyDescent="0.3">
      <c r="A27" s="12">
        <v>2019</v>
      </c>
      <c r="B27" s="11">
        <v>280</v>
      </c>
      <c r="C27" s="11">
        <v>475</v>
      </c>
      <c r="D27" s="11">
        <v>493</v>
      </c>
      <c r="E27" s="10">
        <v>0</v>
      </c>
      <c r="F27" s="11">
        <v>1040</v>
      </c>
      <c r="G27" s="10">
        <v>0</v>
      </c>
      <c r="H27" s="10">
        <v>0</v>
      </c>
      <c r="I27" s="10">
        <v>0</v>
      </c>
      <c r="J27" s="11">
        <v>8650</v>
      </c>
      <c r="K27" s="10">
        <v>0</v>
      </c>
    </row>
    <row r="28" spans="1:20" ht="16.5" thickBot="1" x14ac:dyDescent="0.3">
      <c r="A28" s="12">
        <v>2018</v>
      </c>
      <c r="B28" s="11">
        <v>2300</v>
      </c>
      <c r="C28" s="11">
        <v>1489</v>
      </c>
      <c r="D28" s="11">
        <v>341</v>
      </c>
      <c r="E28" s="10">
        <v>0</v>
      </c>
      <c r="F28" s="11">
        <v>200</v>
      </c>
      <c r="G28" s="10">
        <v>0</v>
      </c>
      <c r="H28" s="10">
        <v>0</v>
      </c>
      <c r="I28" s="10">
        <v>0</v>
      </c>
      <c r="J28" s="11">
        <v>182</v>
      </c>
      <c r="K28" s="10">
        <v>0</v>
      </c>
    </row>
    <row r="29" spans="1:20" ht="10.5" customHeight="1" x14ac:dyDescent="0.25">
      <c r="G29" s="9"/>
      <c r="H29" s="8"/>
      <c r="I29" s="8"/>
      <c r="J29" s="7"/>
      <c r="K29" s="6"/>
    </row>
    <row r="30" spans="1:20" x14ac:dyDescent="0.25">
      <c r="A30" s="5" t="s">
        <v>6</v>
      </c>
      <c r="B30" s="5"/>
      <c r="C30" s="5"/>
      <c r="D30" s="5"/>
      <c r="E30" s="5"/>
      <c r="F30" s="5"/>
    </row>
    <row r="31" spans="1:20" ht="15.75" x14ac:dyDescent="0.25">
      <c r="A31" s="2"/>
      <c r="B31" s="2"/>
      <c r="C31" s="2"/>
      <c r="D31" s="2"/>
      <c r="E31" s="2"/>
      <c r="F31" s="2"/>
      <c r="H31" s="1" t="s">
        <v>5</v>
      </c>
      <c r="I31" s="1"/>
      <c r="J31" s="1"/>
      <c r="K31" s="1"/>
    </row>
    <row r="32" spans="1:20" ht="15.75" x14ac:dyDescent="0.25">
      <c r="A32" s="2"/>
      <c r="B32" s="2"/>
      <c r="C32" s="2"/>
      <c r="D32" s="2"/>
      <c r="E32" s="2"/>
      <c r="F32" s="2"/>
      <c r="H32" s="1" t="s">
        <v>4</v>
      </c>
      <c r="I32" s="1"/>
      <c r="J32" s="1"/>
      <c r="K32" s="1"/>
    </row>
    <row r="33" spans="1:11" ht="15.75" x14ac:dyDescent="0.25">
      <c r="A33" s="2"/>
      <c r="B33" s="2"/>
      <c r="C33" s="2"/>
      <c r="D33" s="2"/>
      <c r="E33" s="2"/>
      <c r="F33" s="2"/>
      <c r="H33" s="1" t="s">
        <v>3</v>
      </c>
      <c r="I33" s="1"/>
      <c r="J33" s="1"/>
      <c r="K33" s="1"/>
    </row>
    <row r="34" spans="1:11" ht="15.75" x14ac:dyDescent="0.25">
      <c r="A34" s="2"/>
      <c r="B34" s="2"/>
      <c r="C34" s="2"/>
      <c r="D34" s="2"/>
      <c r="E34" s="2"/>
      <c r="F34" s="2"/>
      <c r="H34" s="3"/>
      <c r="I34" s="3"/>
      <c r="J34" s="3"/>
      <c r="K34" s="3"/>
    </row>
    <row r="35" spans="1:11" ht="15.75" x14ac:dyDescent="0.25">
      <c r="A35" s="2"/>
      <c r="B35" s="2"/>
      <c r="C35" s="2"/>
      <c r="D35" s="2"/>
      <c r="E35" s="2"/>
      <c r="F35" s="2"/>
      <c r="H35" s="3"/>
      <c r="I35" s="3"/>
      <c r="J35" s="3"/>
      <c r="K35" s="3"/>
    </row>
    <row r="36" spans="1:11" ht="15.75" x14ac:dyDescent="0.25">
      <c r="A36" s="2"/>
      <c r="B36" s="2"/>
      <c r="C36" s="2"/>
      <c r="D36" s="2"/>
      <c r="E36" s="2"/>
      <c r="F36" s="2"/>
      <c r="H36" s="3"/>
      <c r="I36" s="3"/>
      <c r="J36" s="4"/>
      <c r="K36" s="3"/>
    </row>
    <row r="37" spans="1:11" ht="15.75" x14ac:dyDescent="0.25">
      <c r="A37" s="2"/>
      <c r="B37" s="2"/>
      <c r="C37" s="2"/>
      <c r="D37" s="2"/>
      <c r="E37" s="2"/>
      <c r="F37" s="2"/>
      <c r="H37" s="3"/>
      <c r="I37" s="3"/>
      <c r="J37" s="3"/>
      <c r="K37" s="3"/>
    </row>
    <row r="38" spans="1:11" ht="15.75" x14ac:dyDescent="0.25">
      <c r="A38" s="2"/>
      <c r="B38" s="2"/>
      <c r="C38" s="2"/>
      <c r="D38" s="2"/>
      <c r="E38" s="2"/>
      <c r="F38" s="2"/>
      <c r="H38" s="3"/>
      <c r="I38" s="3"/>
      <c r="J38" s="3"/>
      <c r="K38" s="3"/>
    </row>
    <row r="39" spans="1:11" ht="15.75" x14ac:dyDescent="0.25">
      <c r="A39" s="2"/>
      <c r="B39" s="2"/>
      <c r="C39" s="2"/>
      <c r="D39" s="2"/>
      <c r="E39" s="2"/>
      <c r="F39" s="2"/>
      <c r="H39" s="1" t="s">
        <v>2</v>
      </c>
      <c r="I39" s="1"/>
      <c r="J39" s="1"/>
      <c r="K39" s="1"/>
    </row>
    <row r="40" spans="1:11" ht="15.75" x14ac:dyDescent="0.25">
      <c r="A40" s="2"/>
      <c r="B40" s="2"/>
      <c r="C40" s="2"/>
      <c r="D40" s="2"/>
      <c r="E40" s="2"/>
      <c r="F40" s="2"/>
      <c r="H40" s="1" t="s">
        <v>1</v>
      </c>
      <c r="I40" s="1"/>
      <c r="J40" s="1"/>
      <c r="K40" s="1"/>
    </row>
    <row r="41" spans="1:11" ht="15.75" x14ac:dyDescent="0.25">
      <c r="A41" s="2"/>
      <c r="B41" s="2"/>
      <c r="C41" s="2"/>
      <c r="D41" s="2"/>
      <c r="E41" s="2"/>
      <c r="F41" s="2"/>
      <c r="H41" s="1" t="s">
        <v>0</v>
      </c>
      <c r="I41" s="1"/>
      <c r="J41" s="1"/>
      <c r="K41" s="1"/>
    </row>
  </sheetData>
  <mergeCells count="10">
    <mergeCell ref="H41:K41"/>
    <mergeCell ref="A30:F30"/>
    <mergeCell ref="A1:L1"/>
    <mergeCell ref="A2:L2"/>
    <mergeCell ref="A3:L3"/>
    <mergeCell ref="H31:K31"/>
    <mergeCell ref="H32:K32"/>
    <mergeCell ref="H33:K33"/>
    <mergeCell ref="H39:K39"/>
    <mergeCell ref="H40:K40"/>
  </mergeCells>
  <printOptions horizontalCentered="1"/>
  <pageMargins left="0.5" right="0.5" top="0.5" bottom="0.5" header="0.3" footer="0.3"/>
  <pageSetup paperSize="14" scale="83" orientation="landscape" r:id="rId1"/>
  <colBreaks count="1" manualBreakCount="1">
    <brk id="13" max="3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DISTRIBUSI LOGISTIK</vt:lpstr>
      <vt:lpstr>'DISTRIBUSI LOGISTIK'!Print_Area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Dinkominfotik Brebes</dc:creator>
  <cp:lastModifiedBy>Dinkominfotik Brebes</cp:lastModifiedBy>
  <dcterms:created xsi:type="dcterms:W3CDTF">2023-05-04T07:18:46Z</dcterms:created>
  <dcterms:modified xsi:type="dcterms:W3CDTF">2023-05-04T07:19:00Z</dcterms:modified>
</cp:coreProperties>
</file>