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Sheet1!$A$1:$G$48</definedName>
  </definedNames>
  <calcPr fullCalcOnLoad="1"/>
</workbook>
</file>

<file path=xl/calcChain.xml><?xml version="1.0" encoding="utf-8"?>
<calcChain xmlns="http://schemas.openxmlformats.org/spreadsheetml/2006/main">
  <c r="Q23" i="1" l="1"/>
</calcChain>
</file>

<file path=xl/sharedStrings.xml><?xml version="1.0" encoding="utf-8"?>
<sst xmlns="http://schemas.openxmlformats.org/spreadsheetml/2006/main" count="32" uniqueCount="32">
  <si>
    <t xml:space="preserve">Tabel </t>
  </si>
  <si>
    <t>Banyaknya Realisasi Produksi, Ketersediaan dan Kebutuhan Pangan</t>
  </si>
  <si>
    <t>Komoditas Padi Menurut Bulan</t>
  </si>
  <si>
    <t>di Kabupaten Brebes Tahun 2021</t>
  </si>
  <si>
    <t>Bulan</t>
  </si>
  <si>
    <t>Luas Panen (Ha)</t>
  </si>
  <si>
    <t>Produksi (Ton)</t>
  </si>
  <si>
    <t>Ketersediaan (Ton)</t>
  </si>
  <si>
    <t>Kebutuhan (Ton)</t>
  </si>
  <si>
    <t>Perimbangan (+/-) (Ton)</t>
  </si>
  <si>
    <t>Stok Komulatif (Ton)</t>
  </si>
  <si>
    <t>(1)</t>
  </si>
  <si>
    <t>(2)</t>
  </si>
  <si>
    <t>(3)</t>
  </si>
  <si>
    <t>(4)</t>
  </si>
  <si>
    <t>(5)</t>
  </si>
  <si>
    <t>(6)</t>
  </si>
  <si>
    <t>(7)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</si>
  <si>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</si>
  <si>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</si>
  <si>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</si>
  <si>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</si>
  <si>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</si>
  <si>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</si>
  <si>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</si>
  <si>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</si>
  <si>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</si>
  <si>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</si>
  <si>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</si>
  <si>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</si>
  <si>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2021</t>
  </si>
  <si>
    <t>Sumber: Dinas Pertanian dan Ketahanan Pangan Kab.Brebes</t>
  </si>
</sst>
</file>

<file path=xl/styles.xml><?xml version="1.0" encoding="utf-8"?>
<styleSheet xmlns="http://schemas.openxmlformats.org/spreadsheetml/2006/main">
  <numFmts count="3">
    <numFmt numFmtId="177" formatCode="_(* #,##0.00_);_(* \(#,##0.00\);_(* &quot;-&quot;_);_(@_)"/>
    <numFmt numFmtId="178" formatCode="_(* #,##0.00_);_(* \(#,##0.00\);_(* &quot;-&quot;??_);_(@_)"/>
    <numFmt numFmtId="179" formatCode="_-* #,##0.00_-;\-* #,##0.00_-;_-* &quot;-&quot;??_-;_-@_-"/>
  </numFmts>
  <fonts count="10">
    <font>
      <sz val="10"/>
      <color theme="1"/>
      <name val="Arial"/>
      <family val="2"/>
    </font>
    <font>
      <b/>
      <i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8">
    <xf numFmtId="0" fontId="0" fillId="0" borderId="0" xfId="0"/>
    <xf numFmtId="0" fontId="7" fillId="0" borderId="0" xfId="0"/>
    <xf numFmtId="0" fontId="4" fillId="0" borderId="0" xfId="0" applyFont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5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178" fontId="7" fillId="0" borderId="0" xfId="0" applyNumberFormat="1"/>
    <xf numFmtId="0" fontId="4" fillId="2" borderId="1" xfId="0" applyFont="1" applyFill="1" applyBorder="1" applyAlignment="1" quotePrefix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1" xfId="0" applyFont="1" applyBorder="1"/>
    <xf numFmtId="179" fontId="9" fillId="2" borderId="5" xfId="18" applyFont="1" applyFill="1" applyBorder="1" applyAlignment="1">
      <alignment horizontal="right" vertical="center" wrapText="1"/>
    </xf>
    <xf numFmtId="177" fontId="8" fillId="0" borderId="1" xfId="19" applyNumberFormat="1" applyFont="1" applyBorder="1" applyAlignment="1">
      <alignment horizontal="right"/>
    </xf>
    <xf numFmtId="177" fontId="5" fillId="0" borderId="1" xfId="19" applyNumberFormat="1" applyFont="1" applyBorder="1" applyAlignment="1">
      <alignment horizontal="center"/>
    </xf>
    <xf numFmtId="177" fontId="5" fillId="0" borderId="6" xfId="19" applyNumberFormat="1" applyFont="1" applyBorder="1"/>
    <xf numFmtId="177" fontId="8" fillId="0" borderId="1" xfId="19" applyNumberFormat="1" applyFont="1" applyBorder="1" applyAlignment="1">
      <alignment horizontal="right" wrapText="1"/>
    </xf>
    <xf numFmtId="177" fontId="5" fillId="0" borderId="0" xfId="19" applyNumberFormat="1" applyFont="1"/>
    <xf numFmtId="177" fontId="7" fillId="0" borderId="0" xfId="19" applyNumberFormat="1" applyFont="1"/>
    <xf numFmtId="178" fontId="8" fillId="2" borderId="7" xfId="0" applyNumberFormat="1" applyFont="1" applyFill="1" applyBorder="1" applyAlignment="1">
      <alignment horizontal="center"/>
    </xf>
    <xf numFmtId="177" fontId="7" fillId="0" borderId="0" xfId="0" applyNumberFormat="1"/>
    <xf numFmtId="177" fontId="6" fillId="2" borderId="1" xfId="19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177" fontId="4" fillId="0" borderId="1" xfId="19" applyNumberFormat="1" applyFont="1" applyBorder="1" applyAlignment="1">
      <alignment horizontal="right"/>
    </xf>
    <xf numFmtId="177" fontId="5" fillId="0" borderId="0" xfId="0" applyNumberFormat="1" applyFont="1"/>
    <xf numFmtId="177" fontId="4" fillId="0" borderId="1" xfId="19" applyNumberFormat="1" applyFont="1" applyBorder="1" applyAlignment="1">
      <alignment horizontal="right" wrapText="1"/>
    </xf>
    <xf numFmtId="49" fontId="3" fillId="0" borderId="7" xfId="19" applyNumberFormat="1" applyFont="1" applyFill="1" applyBorder="1" applyAlignment="1">
      <alignment horizontal="right"/>
    </xf>
    <xf numFmtId="49" fontId="3" fillId="0" borderId="0" xfId="19" applyNumberFormat="1" applyFont="1" applyFill="1" applyBorder="1" applyAlignment="1">
      <alignment horizontal="right"/>
    </xf>
    <xf numFmtId="177" fontId="2" fillId="0" borderId="1" xfId="19" applyNumberFormat="1" applyFont="1" applyBorder="1"/>
    <xf numFmtId="49" fontId="0" fillId="0" borderId="7" xfId="19" applyNumberFormat="1" applyFont="1" applyFill="1" applyBorder="1" applyAlignment="1">
      <alignment horizontal="right"/>
    </xf>
    <xf numFmtId="49" fontId="0" fillId="0" borderId="0" xfId="19" applyNumberFormat="1" applyFont="1" applyFill="1" applyBorder="1" applyAlignment="1">
      <alignment horizontal="right"/>
    </xf>
    <xf numFmtId="177" fontId="2" fillId="0" borderId="1" xfId="19" applyNumberFormat="1" applyFont="1" applyBorder="1" applyAlignment="1">
      <alignment horizontal="center"/>
    </xf>
    <xf numFmtId="177" fontId="2" fillId="0" borderId="6" xfId="19" applyNumberFormat="1" applyFont="1" applyBorder="1"/>
    <xf numFmtId="0" fontId="2" fillId="0" borderId="1" xfId="0" applyFont="1" applyBorder="1" applyAlignment="1">
      <alignment horizontal="right"/>
    </xf>
    <xf numFmtId="0" fontId="1" fillId="0" borderId="0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f2c008d-1e4f-4361-a5db-7faa621c81f7}">
  <dimension ref="A1:Q28"/>
  <sheetViews>
    <sheetView view="pageBreakPreview" zoomScale="80" zoomScaleNormal="100" zoomScaleSheetLayoutView="80" workbookViewId="0" topLeftCell="D5">
      <selection pane="topLeft" activeCell="I17" sqref="I17"/>
    </sheetView>
  </sheetViews>
  <sheetFormatPr defaultRowHeight="14.5" customHeight="1"/>
  <cols>
    <col min="1" max="1" width="22.857142857142858" style="1" customWidth="1"/>
    <col min="2" max="2" width="17" style="1" customWidth="1"/>
    <col min="3" max="3" width="18" style="1" customWidth="1"/>
    <col min="4" max="4" width="17.142857142857142" style="1" customWidth="1"/>
    <col min="5" max="5" width="18.428571428571427" style="1" customWidth="1"/>
    <col min="6" max="6" width="24.714285714285715" style="1" customWidth="1"/>
    <col min="7" max="7" width="17" style="1" customWidth="1"/>
    <col min="8" max="8" width="13" style="1" customWidth="1"/>
    <col min="9" max="9" width="12.285714285714286" style="1" customWidth="1"/>
    <col min="10" max="10" width="12.571428571428571" style="1" customWidth="1"/>
    <col min="11" max="11" width="14" style="1" bestFit="1" customWidth="1"/>
    <col min="12" max="12" width="11" style="1" customWidth="1"/>
    <col min="13" max="13" width="16.285714285714285" style="1" customWidth="1"/>
    <col min="14" max="14" width="15.142857142857142" style="1" bestFit="1" customWidth="1"/>
    <col min="15" max="15" width="11.285714285714286" style="1" bestFit="1" customWidth="1"/>
    <col min="16" max="16" width="10.142857142857142" style="1" bestFit="1" customWidth="1"/>
    <col min="17" max="17" width="12.285714285714286" style="1" bestFit="1" customWidth="1"/>
    <col min="18" max="16384" width="9.142857142857142" style="1" customWidth="1"/>
  </cols>
  <sheetData>
    <row r="1" spans="1:8" ht="14.5">
      <c r="A1" s="2" t="s">
        <v>0</v>
      </c>
      <c r="B1" s="2"/>
      <c r="C1" s="2"/>
      <c r="D1" s="2"/>
      <c r="E1" s="2"/>
      <c r="F1" s="2"/>
      <c r="G1" s="2"/>
      <c r="H1" s="2"/>
    </row>
    <row r="2" spans="1:8" ht="14.5">
      <c r="A2" s="2" t="s">
        <v>1</v>
      </c>
      <c r="B2" s="2"/>
      <c r="C2" s="2"/>
      <c r="D2" s="2"/>
      <c r="E2" s="2"/>
      <c r="F2" s="2"/>
      <c r="G2" s="2"/>
      <c r="H2" s="2"/>
    </row>
    <row r="3" spans="1:8" ht="14.5">
      <c r="A3" s="2" t="s">
        <v>2</v>
      </c>
      <c r="B3" s="2"/>
      <c r="C3" s="2"/>
      <c r="D3" s="2"/>
      <c r="E3" s="2"/>
      <c r="F3" s="2"/>
      <c r="G3" s="2"/>
      <c r="H3" s="2"/>
    </row>
    <row r="4" spans="1:13" ht="14.5">
      <c r="A4" s="2" t="s">
        <v>3</v>
      </c>
      <c r="B4" s="2"/>
      <c r="C4" s="2"/>
      <c r="D4" s="2"/>
      <c r="E4" s="2"/>
      <c r="F4" s="2"/>
      <c r="G4" s="2"/>
      <c r="H4" s="2"/>
      <c r="M4" s="1">
        <v>95.900000000000006</v>
      </c>
    </row>
    <row r="5" spans="1:8" ht="14.5">
      <c r="A5" s="3"/>
      <c r="B5" s="3"/>
      <c r="C5" s="3"/>
      <c r="D5" s="3"/>
      <c r="E5" s="3"/>
      <c r="F5" s="3"/>
      <c r="G5" s="3"/>
      <c r="H5" s="4"/>
    </row>
    <row r="6" spans="1:8" ht="14.5">
      <c r="A6" s="5" t="s">
        <v>4</v>
      </c>
      <c r="B6" s="5" t="s">
        <v>5</v>
      </c>
      <c r="C6" s="5" t="s">
        <v>6</v>
      </c>
      <c r="D6" s="5" t="s">
        <v>7</v>
      </c>
      <c r="E6" s="6" t="s">
        <v>8</v>
      </c>
      <c r="F6" s="7" t="s">
        <v>9</v>
      </c>
      <c r="G6" s="5" t="s">
        <v>10</v>
      </c>
      <c r="H6" s="8"/>
    </row>
    <row r="7" spans="1:14" ht="14.5">
      <c r="A7" s="5"/>
      <c r="B7" s="5"/>
      <c r="C7" s="5"/>
      <c r="D7" s="5"/>
      <c r="E7" s="9"/>
      <c r="F7" s="10"/>
      <c r="G7" s="5"/>
      <c r="H7" s="8"/>
      <c r="N7" s="11"/>
    </row>
    <row r="8" spans="1:8" ht="14.5">
      <c r="A8" s="12" t="s">
        <v>11</v>
      </c>
      <c r="B8" s="12" t="s">
        <v>12</v>
      </c>
      <c r="C8" s="12" t="s">
        <v>13</v>
      </c>
      <c r="D8" s="12" t="s">
        <v>14</v>
      </c>
      <c r="E8" s="12" t="s">
        <v>15</v>
      </c>
      <c r="F8" s="12" t="s">
        <v>16</v>
      </c>
      <c r="G8" s="12" t="s">
        <v>17</v>
      </c>
      <c r="H8" s="13"/>
    </row>
    <row r="9" spans="1:17" ht="14.5">
      <c r="A9" s="14" t="s">
        <v>18</v>
      </c>
      <c r="B9" s="15">
        <v>3883.9000000000001</v>
      </c>
      <c r="C9" s="16">
        <v>24990.233997799929</v>
      </c>
      <c r="D9" s="17">
        <v>14847.892551278035</v>
      </c>
      <c r="E9" s="18">
        <v>17442.290115902248</v>
      </c>
      <c r="F9" s="16">
        <f>D9-E9</f>
        <v>-2594.3975646242125</v>
      </c>
      <c r="G9" s="19">
        <f>F9</f>
        <v>-2594.3975646242125</v>
      </c>
      <c r="H9" s="20"/>
      <c r="J9" s="21"/>
      <c r="K9" s="22"/>
      <c r="L9" s="11"/>
      <c r="M9" s="23"/>
      <c r="N9" s="11"/>
      <c r="O9" s="11"/>
      <c r="Q9" s="11"/>
    </row>
    <row r="10" spans="1:17" ht="14.5">
      <c r="A10" s="14" t="s">
        <v>19</v>
      </c>
      <c r="B10" s="15">
        <v>7159.6999999999998</v>
      </c>
      <c r="C10" s="16">
        <v>45979.93010028889</v>
      </c>
      <c r="D10" s="17">
        <v>27318.874313240427</v>
      </c>
      <c r="E10" s="18">
        <v>17442.290115902248</v>
      </c>
      <c r="F10" s="16">
        <f t="shared" si="0" ref="F10:F20">D10-E10</f>
        <v>9876.5841973381794</v>
      </c>
      <c r="G10" s="19">
        <f>G9+F10</f>
        <v>7282.1866327139669</v>
      </c>
      <c r="H10" s="20"/>
      <c r="J10" s="21"/>
      <c r="K10" s="22"/>
      <c r="L10" s="11"/>
      <c r="M10" s="23"/>
      <c r="N10" s="11"/>
      <c r="O10" s="11"/>
      <c r="Q10" s="11"/>
    </row>
    <row r="11" spans="1:17" ht="14.5">
      <c r="A11" s="14" t="s">
        <v>20</v>
      </c>
      <c r="B11" s="15">
        <v>28925.200000000001</v>
      </c>
      <c r="C11" s="16">
        <v>185934.90562251231</v>
      </c>
      <c r="D11" s="17">
        <v>110472.81511882333</v>
      </c>
      <c r="E11" s="18">
        <v>17442.290115902248</v>
      </c>
      <c r="F11" s="16">
        <f t="shared" si="0"/>
        <v>93030.525002921087</v>
      </c>
      <c r="G11" s="19">
        <f t="shared" si="1" ref="G11:G20">G10+F11</f>
        <v>100312.71163563506</v>
      </c>
      <c r="H11" s="20"/>
      <c r="J11" s="21"/>
      <c r="K11" s="22"/>
      <c r="L11" s="11"/>
      <c r="M11" s="23"/>
      <c r="N11" s="11"/>
      <c r="O11" s="11"/>
      <c r="Q11" s="11"/>
    </row>
    <row r="12" spans="1:17" ht="14.5">
      <c r="A12" s="14" t="s">
        <v>21</v>
      </c>
      <c r="B12" s="15">
        <v>11433</v>
      </c>
      <c r="C12" s="24">
        <v>61594.750651599999</v>
      </c>
      <c r="D12" s="17">
        <v>36596.385591196711</v>
      </c>
      <c r="E12" s="18">
        <v>17442.290115902248</v>
      </c>
      <c r="F12" s="16">
        <f t="shared" si="0"/>
        <v>19154.095475294464</v>
      </c>
      <c r="G12" s="19">
        <f t="shared" si="1"/>
        <v>119466.80711092953</v>
      </c>
      <c r="H12" s="20"/>
      <c r="J12" s="21"/>
      <c r="K12" s="22"/>
      <c r="L12" s="11"/>
      <c r="M12" s="23"/>
      <c r="N12" s="11"/>
      <c r="O12" s="11"/>
      <c r="Q12" s="11"/>
    </row>
    <row r="13" spans="1:17" ht="14.5">
      <c r="A13" s="14" t="s">
        <v>22</v>
      </c>
      <c r="B13" s="15">
        <v>5680.1999999999998</v>
      </c>
      <c r="C13" s="24">
        <v>30726.046604320007</v>
      </c>
      <c r="D13" s="17">
        <v>18255.812992654206</v>
      </c>
      <c r="E13" s="18">
        <v>18314.404621697358</v>
      </c>
      <c r="F13" s="16">
        <f t="shared" si="0"/>
        <v>-58.591629043152352</v>
      </c>
      <c r="G13" s="19">
        <f t="shared" si="1"/>
        <v>119408.21548188638</v>
      </c>
      <c r="H13" s="20"/>
      <c r="J13" s="21"/>
      <c r="K13" s="22"/>
      <c r="L13" s="11"/>
      <c r="M13" s="23"/>
      <c r="N13" s="11"/>
      <c r="O13" s="11"/>
      <c r="P13" s="11"/>
      <c r="Q13" s="11"/>
    </row>
    <row r="14" spans="1:17" ht="14.5">
      <c r="A14" s="14" t="s">
        <v>23</v>
      </c>
      <c r="B14" s="15">
        <v>8944.6000000000004</v>
      </c>
      <c r="C14" s="24">
        <v>51844.758443200008</v>
      </c>
      <c r="D14" s="17">
        <v>30803.449170558717</v>
      </c>
      <c r="E14" s="18">
        <v>17442.290115902248</v>
      </c>
      <c r="F14" s="16">
        <f t="shared" si="0"/>
        <v>13361.159054656469</v>
      </c>
      <c r="G14" s="19">
        <f t="shared" si="1"/>
        <v>132769.37453654286</v>
      </c>
      <c r="H14" s="20"/>
      <c r="J14" s="21"/>
      <c r="K14" s="22"/>
      <c r="L14" s="11"/>
      <c r="M14" s="23"/>
      <c r="N14" s="11"/>
      <c r="O14" s="11"/>
      <c r="Q14" s="11"/>
    </row>
    <row r="15" spans="1:17" ht="14.5">
      <c r="A15" s="14" t="s">
        <v>24</v>
      </c>
      <c r="B15" s="15">
        <v>15433.299999999999</v>
      </c>
      <c r="C15" s="24">
        <v>88838.791651200008</v>
      </c>
      <c r="D15" s="17">
        <v>52783.372614218861</v>
      </c>
      <c r="E15" s="18">
        <v>17442.290115902248</v>
      </c>
      <c r="F15" s="16">
        <f t="shared" si="0"/>
        <v>35341.082498316609</v>
      </c>
      <c r="G15" s="19">
        <f t="shared" si="1"/>
        <v>168110.45703485946</v>
      </c>
      <c r="H15" s="20"/>
      <c r="J15" s="21"/>
      <c r="K15" s="22"/>
      <c r="L15" s="11"/>
      <c r="M15" s="23"/>
      <c r="N15" s="11"/>
      <c r="O15" s="11"/>
      <c r="Q15" s="11"/>
    </row>
    <row r="16" spans="1:17" ht="14.5">
      <c r="A16" s="14" t="s">
        <v>25</v>
      </c>
      <c r="B16" s="15">
        <v>5371.8999999999996</v>
      </c>
      <c r="C16" s="24">
        <v>31602.675341600003</v>
      </c>
      <c r="D16" s="17">
        <v>18776.660028325892</v>
      </c>
      <c r="E16" s="18">
        <v>17442.290115902248</v>
      </c>
      <c r="F16" s="16">
        <f t="shared" si="0"/>
        <v>1334.3699124236446</v>
      </c>
      <c r="G16" s="19">
        <f t="shared" si="1"/>
        <v>169444.82694728312</v>
      </c>
      <c r="H16" s="20"/>
      <c r="J16" s="21"/>
      <c r="K16" s="22"/>
      <c r="L16" s="11"/>
      <c r="M16" s="23"/>
      <c r="N16" s="11"/>
      <c r="O16" s="11"/>
      <c r="Q16" s="11"/>
    </row>
    <row r="17" spans="1:17" ht="14.5">
      <c r="A17" s="14" t="s">
        <v>26</v>
      </c>
      <c r="B17" s="15">
        <v>4972.8999999999996</v>
      </c>
      <c r="C17" s="16">
        <v>27918.501034400004</v>
      </c>
      <c r="D17" s="17">
        <v>16587.715968886489</v>
      </c>
      <c r="E17" s="18">
        <v>17442.290115902248</v>
      </c>
      <c r="F17" s="16">
        <f t="shared" si="0"/>
        <v>-854.57414701575908</v>
      </c>
      <c r="G17" s="19">
        <f t="shared" si="1"/>
        <v>168590.25280026736</v>
      </c>
      <c r="H17" s="20"/>
      <c r="J17" s="21"/>
      <c r="K17" s="22"/>
      <c r="L17" s="11"/>
      <c r="M17" s="23"/>
      <c r="N17" s="11"/>
      <c r="O17" s="11"/>
      <c r="Q17" s="11"/>
    </row>
    <row r="18" spans="1:17" ht="14.5">
      <c r="A18" s="14" t="s">
        <v>27</v>
      </c>
      <c r="B18" s="15">
        <v>5328</v>
      </c>
      <c r="C18" s="16">
        <v>29327.6975656</v>
      </c>
      <c r="D18" s="17">
        <v>17424.986987666598</v>
      </c>
      <c r="E18" s="18">
        <v>17442.290115902248</v>
      </c>
      <c r="F18" s="16">
        <f t="shared" si="0"/>
        <v>-17.303128235649638</v>
      </c>
      <c r="G18" s="19">
        <f t="shared" si="1"/>
        <v>168572.94967203171</v>
      </c>
      <c r="H18" s="20"/>
      <c r="J18" s="21"/>
      <c r="K18" s="22"/>
      <c r="L18" s="11"/>
      <c r="M18" s="23"/>
      <c r="N18" s="11"/>
      <c r="O18" s="11"/>
      <c r="Q18" s="11"/>
    </row>
    <row r="19" spans="1:17" ht="14.5">
      <c r="A19" s="14" t="s">
        <v>28</v>
      </c>
      <c r="B19" s="15">
        <v>3684.4000000000001</v>
      </c>
      <c r="C19" s="16">
        <v>19685.864010400004</v>
      </c>
      <c r="D19" s="17">
        <v>11696.312792878341</v>
      </c>
      <c r="E19" s="18">
        <v>17442.290115902248</v>
      </c>
      <c r="F19" s="16">
        <f t="shared" si="0"/>
        <v>-5745.9773230239061</v>
      </c>
      <c r="G19" s="19">
        <f t="shared" si="1"/>
        <v>162826.97234900782</v>
      </c>
      <c r="H19" s="20"/>
      <c r="J19" s="21"/>
      <c r="K19" s="22"/>
      <c r="L19" s="11"/>
      <c r="M19" s="23"/>
      <c r="N19" s="11"/>
      <c r="O19" s="11"/>
      <c r="Q19" s="11"/>
    </row>
    <row r="20" spans="1:17" ht="14.5">
      <c r="A20" s="14" t="s">
        <v>29</v>
      </c>
      <c r="B20" s="15">
        <v>3646.1999999999998</v>
      </c>
      <c r="C20" s="16">
        <v>19439.401573600004</v>
      </c>
      <c r="D20" s="17">
        <v>11549.877678270983</v>
      </c>
      <c r="E20" s="18">
        <v>18314.404621697358</v>
      </c>
      <c r="F20" s="16">
        <f t="shared" si="0"/>
        <v>-6764.5269434263755</v>
      </c>
      <c r="G20" s="19">
        <f t="shared" si="1"/>
        <v>156062.44540558144</v>
      </c>
      <c r="H20" s="20"/>
      <c r="J20" s="21"/>
      <c r="K20" s="22"/>
      <c r="L20" s="11"/>
      <c r="M20" s="23"/>
      <c r="N20" s="11"/>
      <c r="O20" s="11"/>
      <c r="P20" s="11"/>
      <c r="Q20" s="11"/>
    </row>
    <row r="21" spans="1:13" ht="14.5">
      <c r="A21" s="25" t="s">
        <v>30</v>
      </c>
      <c r="B21" s="26">
        <f>SUM(B9:B20)</f>
        <v>104463.29999999999</v>
      </c>
      <c r="C21" s="26">
        <f>SUM(C9:C20)</f>
        <v>617883.55659652129</v>
      </c>
      <c r="D21" s="26">
        <f t="shared" si="2" ref="D21">SUM(D9:D20)</f>
        <v>367114.15580799861</v>
      </c>
      <c r="E21" s="26">
        <f>SUM(E9:E20)</f>
        <v>211051.71040241723</v>
      </c>
      <c r="F21" s="26">
        <f>SUM(F9:F20)</f>
        <v>156062.44540558144</v>
      </c>
      <c r="G21" s="26">
        <f>G20</f>
        <v>156062.44540558144</v>
      </c>
      <c r="H21" s="27"/>
      <c r="I21" s="23"/>
      <c r="J21" s="21"/>
      <c r="K21" s="21"/>
      <c r="L21" s="11"/>
      <c r="M21" s="23"/>
    </row>
    <row r="22" spans="1:11" ht="14.5">
      <c r="A22" s="25">
        <v>2020</v>
      </c>
      <c r="B22" s="26">
        <v>103198.2</v>
      </c>
      <c r="C22" s="26">
        <v>602604.99565733736</v>
      </c>
      <c r="D22" s="26">
        <v>358036.43243881647</v>
      </c>
      <c r="E22" s="26">
        <v>178704.04312061035</v>
      </c>
      <c r="F22" s="26">
        <v>179332.38931820609</v>
      </c>
      <c r="G22" s="28">
        <v>179332.38931820609</v>
      </c>
      <c r="H22" s="8"/>
      <c r="K22" s="21"/>
    </row>
    <row r="23" spans="1:17" ht="14.5">
      <c r="A23" s="25">
        <v>2019</v>
      </c>
      <c r="B23" s="26">
        <v>99440.700000000012</v>
      </c>
      <c r="C23" s="26">
        <v>557401.9905999999</v>
      </c>
      <c r="D23" s="26">
        <v>331179.1664306107</v>
      </c>
      <c r="E23" s="26">
        <v>177829.61405999999</v>
      </c>
      <c r="F23" s="26">
        <v>153349.55237061068</v>
      </c>
      <c r="G23" s="28">
        <v>153349.55237061068</v>
      </c>
      <c r="H23" s="8"/>
      <c r="I23" s="29"/>
      <c r="J23" s="30"/>
      <c r="K23" s="21"/>
      <c r="Q23" s="11">
        <f>SUM(Q9:Q22)</f>
        <v>0</v>
      </c>
    </row>
    <row r="24" spans="1:11" ht="14.5">
      <c r="A24" s="25">
        <v>2018</v>
      </c>
      <c r="B24" s="31">
        <v>102278.20000000001</v>
      </c>
      <c r="C24" s="31">
        <v>563450.01769359992</v>
      </c>
      <c r="D24" s="31">
        <v>334772.58842261351</v>
      </c>
      <c r="E24" s="31">
        <v>177213.58362750005</v>
      </c>
      <c r="F24" s="31">
        <v>157559.00479511349</v>
      </c>
      <c r="G24" s="31">
        <v>157559.00479511349</v>
      </c>
      <c r="H24" s="8"/>
      <c r="I24" s="32"/>
      <c r="J24" s="33"/>
      <c r="K24" s="21"/>
    </row>
    <row r="25" spans="1:8" ht="14.5">
      <c r="A25" s="25">
        <v>2017</v>
      </c>
      <c r="B25" s="31">
        <v>105025.40000000002</v>
      </c>
      <c r="C25" s="31">
        <v>583252.52730000007</v>
      </c>
      <c r="D25" s="34">
        <v>346538.20593973482</v>
      </c>
      <c r="E25" s="35">
        <v>176542.70319000003</v>
      </c>
      <c r="F25" s="31">
        <v>169995.50274973491</v>
      </c>
      <c r="G25" s="31">
        <v>169995.50274973491</v>
      </c>
      <c r="H25" s="8"/>
    </row>
    <row r="26" spans="1:8" ht="14.5">
      <c r="A26" s="36"/>
      <c r="B26" s="31"/>
      <c r="C26" s="31"/>
      <c r="D26" s="34"/>
      <c r="E26" s="35"/>
      <c r="F26" s="31"/>
      <c r="G26" s="31"/>
      <c r="H26" s="8"/>
    </row>
    <row r="27" spans="1:8" ht="14.5">
      <c r="A27" s="8"/>
      <c r="B27" s="8"/>
      <c r="C27" s="8"/>
      <c r="D27" s="8"/>
      <c r="E27" s="8"/>
      <c r="F27" s="8"/>
      <c r="G27" s="8"/>
      <c r="H27" s="8"/>
    </row>
    <row r="28" spans="1:8" ht="14.5">
      <c r="A28" s="37" t="s">
        <v>31</v>
      </c>
      <c r="B28" s="37"/>
      <c r="C28" s="37"/>
      <c r="D28" s="37"/>
      <c r="E28" s="37"/>
      <c r="F28" s="37"/>
      <c r="G28" s="37"/>
      <c r="H28" s="37"/>
    </row>
  </sheetData>
  <mergeCells count="13">
    <mergeCell ref="G6:G7"/>
    <mergeCell ref="F6:F7"/>
    <mergeCell ref="A28:D28"/>
    <mergeCell ref="E28:H28"/>
    <mergeCell ref="A1:H1"/>
    <mergeCell ref="A2:H2"/>
    <mergeCell ref="A3:H3"/>
    <mergeCell ref="A4:H4"/>
    <mergeCell ref="A6:A7"/>
    <mergeCell ref="B6:B7"/>
    <mergeCell ref="C6:C7"/>
    <mergeCell ref="D6:D7"/>
    <mergeCell ref="E6:E7"/>
  </mergeCells>
  <pageMargins left="0.7" right="0.7" top="0.75" bottom="0.75" header="0.3" footer="0.3"/>
  <pageSetup orientation="portrait" paperSize="9" scale="65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