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<sst xmlns="http://schemas.openxmlformats.org/spreadsheetml/2006/main" count="72" uniqueCount="24">
  <si>
    <t>Tabel 4</t>
  </si>
  <si>
    <t>Banyaknya Kesempatan Kerja yang Tersedia di Kabupaten Brebes</t>
  </si>
  <si>
    <t>Tahun</t>
  </si>
  <si>
    <t>Bulan</t>
  </si>
  <si>
    <t>Perusahaan Yang Membuka Kesempatan Kerja</t>
  </si>
  <si>
    <t>Jumlah Lowongan</t>
  </si>
  <si>
    <t>01. JANUARI</t>
  </si>
  <si>
    <t>02. FEBRUARI</t>
  </si>
  <si>
    <t xml:space="preserve">03. MARET 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</si>
  <si>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</si>
  <si>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</si>
  <si>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</si>
  <si>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</si>
  <si>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</si>
  <si>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</si>
  <si>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</si>
  <si>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</si>
  <si>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</si>
  <si>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2023</t>
  </si>
  <si>
    <t>JUMLAH 2022</t>
  </si>
  <si>
    <t>JUMLAH 2021</t>
  </si>
  <si>
    <t>JUMLAH 2020</t>
  </si>
  <si>
    <t>JUMLAH 2019</t>
  </si>
  <si>
    <t>Sumber: Dinas Perindustrian dan Tenaga Kerja Kab.Brebes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</si>
</sst>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rgb="FFCCCCCC"/>
      </left>
      <right/>
      <top style="medium">
        <color rgb="FFCCCCCC"/>
      </top>
      <bottom style="medium">
        <color rgb="FFCCCCCC"/>
      </bottom>
    </border>
    <border>
      <left/>
      <right/>
      <top style="medium">
        <color rgb="FFCCCCCC"/>
      </top>
      <bottom style="medium">
        <color rgb="FFCCCCCC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/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Border="1"/>
    <xf numFmtId="0" fontId="3" fillId="0" borderId="5" xfId="0" applyFont="1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6" xfId="0" applyBorder="1"/>
    <xf numFmtId="0" fontId="2" fillId="3" borderId="7" xfId="0" applyFill="1" applyBorder="1" applyAlignment="1">
      <alignment horizontal="center"/>
    </xf>
    <xf numFmtId="0" fontId="2" fillId="3" borderId="7" xfId="0" applyFill="1" applyBorder="1"/>
    <xf numFmtId="0" fontId="2" fillId="4" borderId="8" xfId="0" applyFill="1" applyBorder="1"/>
    <xf numFmtId="0" fontId="2" fillId="4" borderId="9" xfId="0" applyFill="1" applyBorder="1"/>
    <xf numFmtId="0" fontId="2" fillId="4" borderId="10" xfId="0" applyFill="1" applyBorder="1"/>
    <xf numFmtId="0" fontId="2" fillId="3" borderId="10" xfId="0" applyFill="1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d184e1-3979-49db-ad73-5ec3d87e28f7}">
  <dimension ref="A1:E80"/>
  <sheetViews>
    <sheetView workbookViewId="0" topLeftCell="A4">
      <selection pane="topLeft" activeCell="C5" sqref="C5:C17"/>
    </sheetView>
  </sheetViews>
  <sheetFormatPr defaultRowHeight="14.5" customHeight="1"/>
  <cols>
    <col min="1" max="1" width="9.14285714285714" style="1" customWidth="1"/>
    <col min="2" max="2" width="20.4285714285714" style="1" customWidth="1"/>
    <col min="3" max="3" width="22.4285714285714" style="1" customWidth="1"/>
    <col min="4" max="4" width="18.1428571428571" style="1" customWidth="1"/>
    <col min="5" max="16384" width="9.14285714285714" style="1" customWidth="1"/>
  </cols>
  <sheetData>
    <row r="1" spans="1:1" ht="14.5">
      <c r="A1" s="1" t="s">
        <v>0</v>
      </c>
    </row>
    <row r="2" spans="1:4" ht="16" thickBot="1">
      <c r="A2" s="2" t="s">
        <v>1</v>
      </c>
      <c r="B2" s="2"/>
      <c r="C2" s="2"/>
      <c r="D2" s="2"/>
    </row>
    <row r="3" spans="1:4" ht="39.5" customHeight="1" thickBot="1">
      <c r="A3" s="3" t="s">
        <v>2</v>
      </c>
      <c r="B3" s="4" t="s">
        <v>3</v>
      </c>
      <c r="C3" s="4" t="s">
        <v>4</v>
      </c>
      <c r="D3" s="5" t="s">
        <v>5</v>
      </c>
    </row>
    <row r="4" spans="1:4" ht="14.5">
      <c r="A4" s="6"/>
      <c r="B4" s="7">
        <v>1</v>
      </c>
      <c r="C4" s="7">
        <v>2</v>
      </c>
      <c r="D4" s="7">
        <v>3</v>
      </c>
    </row>
    <row r="5" spans="1:4" ht="14.5">
      <c r="A5" s="8">
        <v>2023</v>
      </c>
      <c r="B5" s="6" t="s">
        <v>6</v>
      </c>
      <c r="C5" s="9">
        <v>12</v>
      </c>
      <c r="D5" s="9">
        <v>1860</v>
      </c>
    </row>
    <row r="6" spans="1:4" ht="14.5">
      <c r="A6" s="9"/>
      <c r="B6" s="9" t="s">
        <v>7</v>
      </c>
      <c r="C6" s="9">
        <v>9</v>
      </c>
      <c r="D6" s="9">
        <v>1225</v>
      </c>
    </row>
    <row r="7" spans="1:4" ht="14.5">
      <c r="A7" s="9"/>
      <c r="B7" s="9" t="s">
        <v>8</v>
      </c>
      <c r="C7" s="9">
        <v>11</v>
      </c>
      <c r="D7" s="9">
        <v>1135</v>
      </c>
    </row>
    <row r="8" spans="1:4" ht="14.5">
      <c r="A8" s="9"/>
      <c r="B8" s="9" t="s">
        <v>9</v>
      </c>
      <c r="C8" s="9">
        <v>3</v>
      </c>
      <c r="D8" s="9">
        <v>397</v>
      </c>
    </row>
    <row r="9" spans="1:4" ht="14.5">
      <c r="A9" s="9"/>
      <c r="B9" s="9" t="s">
        <v>10</v>
      </c>
      <c r="C9" s="9">
        <v>2</v>
      </c>
      <c r="D9" s="9">
        <v>1550</v>
      </c>
    </row>
    <row r="10" spans="1:4" ht="14.5">
      <c r="A10" s="9"/>
      <c r="B10" s="9" t="s">
        <v>11</v>
      </c>
      <c r="C10" s="9">
        <v>2</v>
      </c>
      <c r="D10" s="9">
        <v>1500</v>
      </c>
    </row>
    <row r="11" spans="1:4" ht="14.5">
      <c r="A11" s="9"/>
      <c r="B11" s="9" t="s">
        <v>12</v>
      </c>
      <c r="C11" s="9">
        <v>3</v>
      </c>
      <c r="D11" s="9">
        <v>1700</v>
      </c>
    </row>
    <row r="12" spans="1:4" ht="14.5">
      <c r="A12" s="9"/>
      <c r="B12" s="9" t="s">
        <v>13</v>
      </c>
      <c r="C12" s="9">
        <v>7</v>
      </c>
      <c r="D12" s="9">
        <v>1450</v>
      </c>
    </row>
    <row r="13" spans="1:4" ht="14.5">
      <c r="A13" s="9"/>
      <c r="B13" s="9" t="s">
        <v>14</v>
      </c>
      <c r="C13" s="9">
        <v>6</v>
      </c>
      <c r="D13" s="9">
        <v>1350</v>
      </c>
    </row>
    <row r="14" spans="1:4" ht="14.5">
      <c r="A14" s="9"/>
      <c r="B14" s="9" t="s">
        <v>15</v>
      </c>
      <c r="C14" s="9">
        <v>4</v>
      </c>
      <c r="D14" s="9">
        <v>1000</v>
      </c>
    </row>
    <row r="15" spans="1:4" ht="14.5">
      <c r="A15" s="9"/>
      <c r="B15" s="9" t="s">
        <v>16</v>
      </c>
      <c r="C15" s="9">
        <v>2</v>
      </c>
      <c r="D15" s="9">
        <v>750</v>
      </c>
    </row>
    <row r="16" spans="1:4" ht="14.5">
      <c r="A16" s="9"/>
      <c r="B16" s="9" t="s">
        <v>17</v>
      </c>
      <c r="C16" s="9">
        <v>2</v>
      </c>
      <c r="D16" s="9">
        <v>750</v>
      </c>
    </row>
    <row r="17" spans="1:4" ht="15" thickBot="1">
      <c r="A17" s="10" t="s">
        <v>18</v>
      </c>
      <c r="B17" s="10"/>
      <c r="C17" s="11">
        <f>SUM(C5:C16)</f>
        <v>63</v>
      </c>
      <c r="D17" s="11">
        <f>SUM(D5:D16)</f>
        <v>14667</v>
      </c>
    </row>
    <row r="18" spans="1:4" ht="15" thickBot="1">
      <c r="A18" s="12"/>
      <c r="B18" s="13"/>
      <c r="C18" s="13"/>
      <c r="D18" s="14"/>
    </row>
    <row r="19" spans="1:4" ht="14.5">
      <c r="A19" s="6"/>
      <c r="B19" s="7">
        <v>1</v>
      </c>
      <c r="C19" s="7">
        <v>2</v>
      </c>
      <c r="D19" s="7">
        <v>3</v>
      </c>
    </row>
    <row r="20" spans="1:4" ht="14.5">
      <c r="A20" s="8">
        <v>2022</v>
      </c>
      <c r="B20" s="6" t="s">
        <v>6</v>
      </c>
      <c r="C20" s="9">
        <v>10</v>
      </c>
      <c r="D20" s="9">
        <f>614+505</f>
        <v>1119</v>
      </c>
    </row>
    <row r="21" spans="1:4" ht="14.5">
      <c r="A21" s="9"/>
      <c r="B21" s="9" t="s">
        <v>7</v>
      </c>
      <c r="C21" s="9">
        <v>3</v>
      </c>
      <c r="D21" s="9">
        <f>414+505</f>
        <v>919</v>
      </c>
    </row>
    <row r="22" spans="1:4" ht="14.5">
      <c r="A22" s="9"/>
      <c r="B22" s="9" t="s">
        <v>8</v>
      </c>
      <c r="C22" s="9">
        <v>4</v>
      </c>
      <c r="D22" s="9">
        <f>646+505</f>
        <v>1151</v>
      </c>
    </row>
    <row r="23" spans="1:4" ht="14.5">
      <c r="A23" s="9"/>
      <c r="B23" s="9" t="s">
        <v>9</v>
      </c>
      <c r="C23" s="9">
        <v>6</v>
      </c>
      <c r="D23" s="9">
        <f>637+505</f>
        <v>1142</v>
      </c>
    </row>
    <row r="24" spans="1:4" ht="14.5">
      <c r="A24" s="9"/>
      <c r="B24" s="9" t="s">
        <v>10</v>
      </c>
      <c r="C24" s="9">
        <v>8</v>
      </c>
      <c r="D24" s="9">
        <f>1070+505</f>
        <v>1575</v>
      </c>
    </row>
    <row r="25" spans="1:4" ht="14.5">
      <c r="A25" s="9"/>
      <c r="B25" s="9" t="s">
        <v>11</v>
      </c>
      <c r="C25" s="9">
        <v>12</v>
      </c>
      <c r="D25" s="9">
        <f>604+505</f>
        <v>1109</v>
      </c>
    </row>
    <row r="26" spans="1:4" ht="14.5">
      <c r="A26" s="9"/>
      <c r="B26" s="9" t="s">
        <v>12</v>
      </c>
      <c r="C26" s="9">
        <v>10</v>
      </c>
      <c r="D26" s="9">
        <f>1410+506</f>
        <v>1916</v>
      </c>
    </row>
    <row r="27" spans="1:4" ht="14.5">
      <c r="A27" s="9"/>
      <c r="B27" s="9" t="s">
        <v>13</v>
      </c>
      <c r="C27" s="9">
        <v>3</v>
      </c>
      <c r="D27" s="9">
        <f>384+506</f>
        <v>890</v>
      </c>
    </row>
    <row r="28" spans="1:4" ht="14.5">
      <c r="A28" s="9"/>
      <c r="B28" s="9" t="s">
        <v>14</v>
      </c>
      <c r="C28" s="9">
        <v>4</v>
      </c>
      <c r="D28" s="9">
        <f>1573+506</f>
        <v>2079</v>
      </c>
    </row>
    <row r="29" spans="1:4" ht="14.5">
      <c r="A29" s="9"/>
      <c r="B29" s="9" t="s">
        <v>15</v>
      </c>
      <c r="C29" s="9">
        <v>3</v>
      </c>
      <c r="D29" s="9">
        <f>994+506</f>
        <v>1500</v>
      </c>
    </row>
    <row r="30" spans="1:4" ht="14.5">
      <c r="A30" s="9"/>
      <c r="B30" s="9" t="s">
        <v>16</v>
      </c>
      <c r="C30" s="9">
        <v>2</v>
      </c>
      <c r="D30" s="9">
        <f>940+506</f>
        <v>1446</v>
      </c>
    </row>
    <row r="31" spans="1:4" ht="14.5">
      <c r="A31" s="9"/>
      <c r="B31" s="9" t="s">
        <v>17</v>
      </c>
      <c r="C31" s="9">
        <v>5</v>
      </c>
      <c r="D31" s="9">
        <f>607+506</f>
        <v>1113</v>
      </c>
    </row>
    <row r="32" spans="1:4" ht="15" thickBot="1">
      <c r="A32" s="10" t="s">
        <v>19</v>
      </c>
      <c r="B32" s="10"/>
      <c r="C32" s="11">
        <f>SUM(C20:C31)</f>
        <v>70</v>
      </c>
      <c r="D32" s="11">
        <f>SUM(D20:D31)</f>
        <v>15959</v>
      </c>
    </row>
    <row r="33" spans="1:4" ht="15" thickBot="1">
      <c r="A33" s="12"/>
      <c r="B33" s="13"/>
      <c r="C33" s="13"/>
      <c r="D33" s="14"/>
    </row>
    <row r="34" spans="1:4" ht="14.5">
      <c r="A34" s="6"/>
      <c r="B34" s="7">
        <v>1</v>
      </c>
      <c r="C34" s="7">
        <v>2</v>
      </c>
      <c r="D34" s="7">
        <v>3</v>
      </c>
    </row>
    <row r="35" spans="1:4" ht="14.5">
      <c r="A35" s="8">
        <v>2021</v>
      </c>
      <c r="B35" s="6" t="s">
        <v>6</v>
      </c>
      <c r="C35" s="9">
        <v>2</v>
      </c>
      <c r="D35" s="9">
        <f>209+30</f>
        <v>239</v>
      </c>
    </row>
    <row r="36" spans="1:4" ht="14.5">
      <c r="A36" s="9"/>
      <c r="B36" s="9" t="s">
        <v>7</v>
      </c>
      <c r="C36" s="9">
        <v>3</v>
      </c>
      <c r="D36" s="9">
        <f>297+74</f>
        <v>371</v>
      </c>
    </row>
    <row r="37" spans="1:4" ht="14.5">
      <c r="A37" s="9"/>
      <c r="B37" s="9" t="s">
        <v>8</v>
      </c>
      <c r="C37" s="9">
        <v>4</v>
      </c>
      <c r="D37" s="9">
        <f>433+200</f>
        <v>633</v>
      </c>
    </row>
    <row r="38" spans="1:4" ht="14.5">
      <c r="A38" s="9"/>
      <c r="B38" s="9" t="s">
        <v>9</v>
      </c>
      <c r="C38" s="9">
        <v>2</v>
      </c>
      <c r="D38" s="9">
        <f>134+100</f>
        <v>234</v>
      </c>
    </row>
    <row r="39" spans="1:4" ht="14.5">
      <c r="A39" s="9"/>
      <c r="B39" s="9" t="s">
        <v>10</v>
      </c>
      <c r="C39" s="9">
        <v>3</v>
      </c>
      <c r="D39" s="9">
        <f>68+150</f>
        <v>218</v>
      </c>
    </row>
    <row r="40" spans="1:4" ht="14.5">
      <c r="A40" s="9"/>
      <c r="B40" s="9" t="s">
        <v>11</v>
      </c>
      <c r="C40" s="9">
        <v>2</v>
      </c>
      <c r="D40" s="9">
        <f>60+80</f>
        <v>140</v>
      </c>
    </row>
    <row r="41" spans="1:4" ht="14.5">
      <c r="A41" s="9"/>
      <c r="B41" s="9" t="s">
        <v>12</v>
      </c>
      <c r="C41" s="9">
        <v>3</v>
      </c>
      <c r="D41" s="9">
        <f>150+125</f>
        <v>275</v>
      </c>
    </row>
    <row r="42" spans="1:4" ht="14.5">
      <c r="A42" s="9"/>
      <c r="B42" s="9" t="s">
        <v>13</v>
      </c>
      <c r="C42" s="9">
        <v>5</v>
      </c>
      <c r="D42" s="9">
        <f>19+240</f>
        <v>259</v>
      </c>
    </row>
    <row r="43" spans="1:4" ht="14.5">
      <c r="A43" s="9"/>
      <c r="B43" s="9" t="s">
        <v>14</v>
      </c>
      <c r="C43" s="9">
        <v>4</v>
      </c>
      <c r="D43" s="9">
        <f>40+140</f>
        <v>180</v>
      </c>
    </row>
    <row r="44" spans="1:4" ht="14.5">
      <c r="A44" s="9"/>
      <c r="B44" s="9" t="s">
        <v>15</v>
      </c>
      <c r="C44" s="9">
        <v>2</v>
      </c>
      <c r="D44" s="9">
        <f>254+100</f>
        <v>354</v>
      </c>
    </row>
    <row r="45" spans="1:4" ht="14.5">
      <c r="A45" s="9"/>
      <c r="B45" s="9" t="s">
        <v>16</v>
      </c>
      <c r="C45" s="9">
        <v>3</v>
      </c>
      <c r="D45" s="9">
        <f>124+87</f>
        <v>211</v>
      </c>
    </row>
    <row r="46" spans="1:4" ht="15" thickBot="1">
      <c r="A46" s="9"/>
      <c r="B46" s="9" t="s">
        <v>17</v>
      </c>
      <c r="C46" s="9">
        <v>6</v>
      </c>
      <c r="D46" s="9">
        <f>95+183</f>
        <v>278</v>
      </c>
    </row>
    <row r="47" spans="1:4" ht="15" thickBot="1">
      <c r="A47" s="10" t="s">
        <v>20</v>
      </c>
      <c r="B47" s="10"/>
      <c r="C47" s="11">
        <f>SUM(C35:C46)</f>
        <v>39</v>
      </c>
      <c r="D47" s="15">
        <f>SUM(D34:D46)</f>
        <v>3395</v>
      </c>
    </row>
    <row r="48" spans="1:4" ht="15" thickBot="1">
      <c r="A48" s="12"/>
      <c r="B48" s="13"/>
      <c r="C48" s="13"/>
      <c r="D48" s="14"/>
    </row>
    <row r="49" spans="1:4" ht="14.5">
      <c r="A49" s="6"/>
      <c r="B49" s="7">
        <v>1</v>
      </c>
      <c r="C49" s="7">
        <v>2</v>
      </c>
      <c r="D49" s="7">
        <v>3</v>
      </c>
    </row>
    <row r="50" spans="1:4" ht="14.5">
      <c r="A50" s="8">
        <v>2020</v>
      </c>
      <c r="B50" s="6" t="s">
        <v>6</v>
      </c>
      <c r="C50" s="9">
        <v>7</v>
      </c>
      <c r="D50" s="9">
        <f>304+400</f>
        <v>704</v>
      </c>
    </row>
    <row r="51" spans="1:4" ht="14.5">
      <c r="A51" s="9"/>
      <c r="B51" s="9" t="s">
        <v>7</v>
      </c>
      <c r="C51" s="9">
        <v>7</v>
      </c>
      <c r="D51" s="9">
        <f>282+350</f>
        <v>632</v>
      </c>
    </row>
    <row r="52" spans="1:4" ht="14.5">
      <c r="A52" s="9"/>
      <c r="B52" s="9" t="s">
        <v>8</v>
      </c>
      <c r="C52" s="9">
        <v>5</v>
      </c>
      <c r="D52" s="9">
        <f>128+250</f>
        <v>378</v>
      </c>
    </row>
    <row r="53" spans="1:4" ht="14.5">
      <c r="A53" s="9"/>
      <c r="B53" s="9" t="s">
        <v>9</v>
      </c>
      <c r="C53" s="9">
        <v>12</v>
      </c>
      <c r="D53" s="9">
        <f>128+230</f>
        <v>358</v>
      </c>
    </row>
    <row r="54" spans="1:4" ht="14.5">
      <c r="A54" s="9"/>
      <c r="B54" s="9" t="s">
        <v>10</v>
      </c>
      <c r="C54" s="9">
        <v>9</v>
      </c>
      <c r="D54" s="9">
        <f>360+124</f>
        <v>484</v>
      </c>
    </row>
    <row r="55" spans="1:4" ht="14.5">
      <c r="A55" s="9"/>
      <c r="B55" s="9" t="s">
        <v>11</v>
      </c>
      <c r="C55" s="9">
        <v>8</v>
      </c>
      <c r="D55" s="9">
        <f>230+120</f>
        <v>350</v>
      </c>
    </row>
    <row r="56" spans="1:4" ht="14.5">
      <c r="A56" s="9"/>
      <c r="B56" s="9" t="s">
        <v>12</v>
      </c>
      <c r="C56" s="9">
        <v>6</v>
      </c>
      <c r="D56" s="9">
        <f>100+340</f>
        <v>440</v>
      </c>
    </row>
    <row r="57" spans="1:4" ht="14.5">
      <c r="A57" s="9"/>
      <c r="B57" s="9" t="s">
        <v>13</v>
      </c>
      <c r="C57" s="9">
        <v>4</v>
      </c>
      <c r="D57" s="9">
        <v>180</v>
      </c>
    </row>
    <row r="58" spans="1:4" ht="14.5">
      <c r="A58" s="9"/>
      <c r="B58" s="9" t="s">
        <v>14</v>
      </c>
      <c r="C58" s="9">
        <v>14</v>
      </c>
      <c r="D58" s="9">
        <v>575</v>
      </c>
    </row>
    <row r="59" spans="1:4" ht="14.5">
      <c r="A59" s="9"/>
      <c r="B59" s="9" t="s">
        <v>15</v>
      </c>
      <c r="C59" s="9">
        <v>9</v>
      </c>
      <c r="D59" s="9">
        <v>709</v>
      </c>
    </row>
    <row r="60" spans="1:4" ht="14.5">
      <c r="A60" s="9"/>
      <c r="B60" s="9" t="s">
        <v>16</v>
      </c>
      <c r="C60" s="9">
        <v>8</v>
      </c>
      <c r="D60" s="9">
        <v>266</v>
      </c>
    </row>
    <row r="61" spans="1:4" ht="14.5">
      <c r="A61" s="9"/>
      <c r="B61" s="9" t="s">
        <v>17</v>
      </c>
      <c r="C61" s="9">
        <v>4</v>
      </c>
      <c r="D61" s="9">
        <v>635</v>
      </c>
    </row>
    <row r="62" spans="1:4" ht="15" thickBot="1">
      <c r="A62" s="10" t="s">
        <v>21</v>
      </c>
      <c r="B62" s="10"/>
      <c r="C62" s="11">
        <f>SUM(C50:C61)</f>
        <v>93</v>
      </c>
      <c r="D62" s="11">
        <f>SUM(D50:D61)</f>
        <v>5711</v>
      </c>
    </row>
    <row r="63" spans="1:4" ht="15" thickBot="1">
      <c r="A63" s="12"/>
      <c r="B63" s="13"/>
      <c r="C63" s="13"/>
      <c r="D63" s="14"/>
    </row>
    <row r="64" spans="1:4" ht="14.5">
      <c r="A64" s="6"/>
      <c r="B64" s="7">
        <v>1</v>
      </c>
      <c r="C64" s="7">
        <v>2</v>
      </c>
      <c r="D64" s="7">
        <v>3</v>
      </c>
    </row>
    <row r="65" spans="1:4" ht="14.5">
      <c r="A65" s="8">
        <v>2019</v>
      </c>
      <c r="B65" s="6" t="s">
        <v>6</v>
      </c>
      <c r="C65" s="9">
        <v>12</v>
      </c>
      <c r="D65" s="9">
        <f>390+180</f>
        <v>570</v>
      </c>
    </row>
    <row r="66" spans="1:4" ht="14.5">
      <c r="A66" s="9"/>
      <c r="B66" s="9" t="s">
        <v>7</v>
      </c>
      <c r="C66" s="9">
        <v>16</v>
      </c>
      <c r="D66" s="9">
        <f>387+250</f>
        <v>637</v>
      </c>
    </row>
    <row r="67" spans="1:4" ht="14.5">
      <c r="A67" s="9"/>
      <c r="B67" s="9" t="s">
        <v>8</v>
      </c>
      <c r="C67" s="9">
        <v>2</v>
      </c>
      <c r="D67" s="9">
        <f>309+240</f>
        <v>549</v>
      </c>
    </row>
    <row r="68" spans="1:4" ht="14.5">
      <c r="A68" s="9"/>
      <c r="B68" s="9" t="s">
        <v>9</v>
      </c>
      <c r="C68" s="9">
        <v>4</v>
      </c>
      <c r="D68" s="9">
        <f>305+320</f>
        <v>625</v>
      </c>
    </row>
    <row r="69" spans="1:4" ht="14.5">
      <c r="A69" s="9"/>
      <c r="B69" s="9" t="s">
        <v>10</v>
      </c>
      <c r="C69" s="9">
        <v>3</v>
      </c>
      <c r="D69" s="9">
        <f>378+340</f>
        <v>718</v>
      </c>
    </row>
    <row r="70" spans="1:4" ht="14.5">
      <c r="A70" s="9"/>
      <c r="B70" s="9" t="s">
        <v>11</v>
      </c>
      <c r="C70" s="9">
        <v>2</v>
      </c>
      <c r="D70" s="9">
        <f>408+900</f>
        <v>1308</v>
      </c>
    </row>
    <row r="71" spans="1:4" ht="14.5">
      <c r="A71" s="9"/>
      <c r="B71" s="9" t="s">
        <v>12</v>
      </c>
      <c r="C71" s="9">
        <v>2</v>
      </c>
      <c r="D71" s="9">
        <f>735+350</f>
        <v>1085</v>
      </c>
    </row>
    <row r="72" spans="1:4" ht="14.5">
      <c r="A72" s="9"/>
      <c r="B72" s="9" t="s">
        <v>13</v>
      </c>
      <c r="C72" s="9">
        <v>5</v>
      </c>
      <c r="D72" s="9">
        <f>433+200</f>
        <v>633</v>
      </c>
    </row>
    <row r="73" spans="1:4" ht="14.5">
      <c r="A73" s="9"/>
      <c r="B73" s="9" t="s">
        <v>14</v>
      </c>
      <c r="C73" s="9">
        <v>4</v>
      </c>
      <c r="D73" s="9">
        <f>364+400</f>
        <v>764</v>
      </c>
    </row>
    <row r="74" spans="1:4" ht="14.5">
      <c r="A74" s="9"/>
      <c r="B74" s="9" t="s">
        <v>15</v>
      </c>
      <c r="C74" s="9">
        <v>3</v>
      </c>
      <c r="D74" s="9">
        <f>201+420</f>
        <v>621</v>
      </c>
    </row>
    <row r="75" spans="1:4" ht="14.5">
      <c r="A75" s="9"/>
      <c r="B75" s="9" t="s">
        <v>16</v>
      </c>
      <c r="C75" s="9">
        <v>8</v>
      </c>
      <c r="D75" s="9">
        <f>244+320</f>
        <v>564</v>
      </c>
    </row>
    <row r="76" spans="1:4" ht="14.5">
      <c r="A76" s="9"/>
      <c r="B76" s="9" t="s">
        <v>17</v>
      </c>
      <c r="C76" s="9">
        <v>9</v>
      </c>
      <c r="D76" s="9">
        <f>765+400</f>
        <v>1165</v>
      </c>
    </row>
    <row r="77" spans="1:4" ht="15" thickBot="1">
      <c r="A77" s="10" t="s">
        <v>22</v>
      </c>
      <c r="B77" s="10"/>
      <c r="C77" s="11">
        <f>SUM(C65:C76)</f>
        <v>70</v>
      </c>
      <c r="D77" s="11">
        <f>SUM(D65:D76)</f>
        <v>9239</v>
      </c>
    </row>
    <row r="78" spans="1:4" ht="15" thickBot="1">
      <c r="A78" s="12"/>
      <c r="B78" s="13"/>
      <c r="C78" s="13"/>
      <c r="D78" s="14"/>
    </row>
    <row r="79" ht="15" thickBot="1"/>
    <row r="80" spans="1:5" ht="15" thickBot="1">
      <c r="A80" s="16" t="s">
        <v>23</v>
      </c>
      <c r="B80" s="17"/>
      <c r="C80" s="17"/>
      <c r="D80" s="17"/>
      <c r="E80" s="18"/>
    </row>
  </sheetData>
  <mergeCells count="7">
    <mergeCell ref="A77:B77"/>
    <mergeCell ref="A80:E80"/>
    <mergeCell ref="A2:D2"/>
    <mergeCell ref="A17:B17"/>
    <mergeCell ref="A32:B32"/>
    <mergeCell ref="A47:B47"/>
    <mergeCell ref="A62:B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