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RANG_PENTING\Downloads\"/>
    </mc:Choice>
  </mc:AlternateContent>
  <xr:revisionPtr revIDLastSave="0" documentId="13_ncr:1_{7B8E111A-77ED-4EF3-8D39-02A8EAFC08E0}" xr6:coauthVersionLast="47" xr6:coauthVersionMax="47" xr10:uidLastSave="{00000000-0000-0000-0000-000000000000}"/>
  <bookViews>
    <workbookView xWindow="-108" yWindow="-108" windowWidth="23256" windowHeight="12576" firstSheet="5" activeTab="10" xr2:uid="{00000000-000D-0000-FFFF-FFFF00000000}"/>
  </bookViews>
  <sheets>
    <sheet name="jumlah penduduk" sheetId="1" r:id="rId1"/>
    <sheet name="Pendudk kelompok umur" sheetId="2" r:id="rId2"/>
    <sheet name="KIA" sheetId="3" r:id="rId3"/>
    <sheet name="KTP" sheetId="4" r:id="rId4"/>
    <sheet name="Kartu Keluarga" sheetId="5" r:id="rId5"/>
    <sheet name="akta kelahiran" sheetId="13" r:id="rId6"/>
    <sheet name="akta perkawinan" sheetId="12" r:id="rId7"/>
    <sheet name="akta kematian" sheetId="8" r:id="rId8"/>
    <sheet name="tingkat pendidikan" sheetId="9" r:id="rId9"/>
    <sheet name="agama" sheetId="10" r:id="rId10"/>
    <sheet name="status kawin - cerai" sheetId="11" r:id="rId11"/>
  </sheets>
  <calcPr calcId="191029"/>
  <extLst>
    <ext uri="GoogleSheetsCustomDataVersion2">
      <go:sheetsCustomData xmlns:go="http://customooxmlschemas.google.com/" r:id="rId15" roundtripDataChecksum="Ndw5wsR64fiHL62eKy8O+6B3v/ggqKBC//um8bxZ/hM="/>
    </ext>
  </extLst>
</workbook>
</file>

<file path=xl/calcChain.xml><?xml version="1.0" encoding="utf-8"?>
<calcChain xmlns="http://schemas.openxmlformats.org/spreadsheetml/2006/main">
  <c r="G80" i="10" l="1"/>
  <c r="G79" i="10"/>
  <c r="G78" i="10"/>
  <c r="G77" i="10"/>
  <c r="G76" i="10"/>
  <c r="O49" i="10"/>
  <c r="K49" i="10"/>
  <c r="G49" i="10"/>
  <c r="O22" i="10"/>
  <c r="K22" i="10"/>
  <c r="G22" i="10"/>
  <c r="G132" i="2"/>
  <c r="O110" i="2"/>
  <c r="K110" i="2"/>
  <c r="G110" i="2"/>
  <c r="O88" i="2"/>
  <c r="K88" i="2"/>
  <c r="G88" i="2"/>
  <c r="O66" i="2"/>
  <c r="K66" i="2"/>
  <c r="G66" i="2"/>
  <c r="O44" i="2"/>
  <c r="K44" i="2"/>
  <c r="G44" i="2"/>
  <c r="O22" i="2"/>
  <c r="K22" i="2"/>
  <c r="G22" i="2"/>
  <c r="E22" i="13"/>
  <c r="F22" i="13"/>
  <c r="D22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A23" i="13"/>
  <c r="A24" i="13" s="1"/>
  <c r="A25" i="13" s="1"/>
  <c r="A26" i="13" s="1"/>
  <c r="J22" i="12"/>
  <c r="I22" i="12"/>
  <c r="H22" i="12"/>
  <c r="G22" i="12"/>
  <c r="F22" i="12"/>
  <c r="E22" i="12"/>
  <c r="D22" i="12"/>
  <c r="I25" i="8"/>
  <c r="I26" i="8"/>
  <c r="I27" i="8"/>
  <c r="I24" i="8"/>
  <c r="G25" i="8"/>
  <c r="G26" i="8"/>
  <c r="G27" i="8"/>
  <c r="G24" i="8"/>
  <c r="E25" i="8"/>
  <c r="E26" i="8"/>
  <c r="E27" i="8"/>
  <c r="E24" i="8"/>
  <c r="H25" i="8"/>
  <c r="H26" i="8"/>
  <c r="H27" i="8"/>
  <c r="H24" i="8"/>
  <c r="I102" i="9"/>
  <c r="I103" i="9"/>
  <c r="I104" i="9"/>
  <c r="I105" i="9"/>
  <c r="I101" i="9"/>
  <c r="G102" i="9"/>
  <c r="G103" i="9"/>
  <c r="G104" i="9"/>
  <c r="G105" i="9"/>
  <c r="G101" i="9"/>
  <c r="O76" i="9"/>
  <c r="O77" i="9"/>
  <c r="O78" i="9"/>
  <c r="O79" i="9"/>
  <c r="O75" i="9"/>
  <c r="K76" i="9"/>
  <c r="K77" i="9"/>
  <c r="K78" i="9"/>
  <c r="K79" i="9"/>
  <c r="K75" i="9"/>
  <c r="G76" i="9"/>
  <c r="G77" i="9"/>
  <c r="G78" i="9"/>
  <c r="G79" i="9"/>
  <c r="G75" i="9"/>
  <c r="O49" i="9"/>
  <c r="O50" i="9"/>
  <c r="O51" i="9"/>
  <c r="O52" i="9"/>
  <c r="O48" i="9"/>
  <c r="K49" i="9"/>
  <c r="K50" i="9"/>
  <c r="K51" i="9"/>
  <c r="K52" i="9"/>
  <c r="K48" i="9"/>
  <c r="G52" i="9"/>
  <c r="G49" i="9"/>
  <c r="G50" i="9"/>
  <c r="G51" i="9"/>
  <c r="G48" i="9"/>
  <c r="O23" i="9"/>
  <c r="O24" i="9"/>
  <c r="O25" i="9"/>
  <c r="O26" i="9"/>
  <c r="O22" i="9"/>
  <c r="K23" i="9"/>
  <c r="K24" i="9"/>
  <c r="K25" i="9"/>
  <c r="K26" i="9"/>
  <c r="K22" i="9"/>
  <c r="G24" i="9"/>
  <c r="G25" i="9"/>
  <c r="G26" i="9"/>
  <c r="G22" i="9"/>
  <c r="G23" i="9"/>
  <c r="F103" i="9" l="1"/>
  <c r="F104" i="9"/>
  <c r="F105" i="9"/>
  <c r="F102" i="9"/>
  <c r="N77" i="9"/>
  <c r="N78" i="9"/>
  <c r="N79" i="9"/>
  <c r="N76" i="9"/>
  <c r="J77" i="9"/>
  <c r="J78" i="9"/>
  <c r="J79" i="9"/>
  <c r="J76" i="9"/>
  <c r="F77" i="9"/>
  <c r="F78" i="9"/>
  <c r="F79" i="9"/>
  <c r="F76" i="9"/>
  <c r="N50" i="9"/>
  <c r="N51" i="9"/>
  <c r="N52" i="9"/>
  <c r="N49" i="9"/>
  <c r="J50" i="9"/>
  <c r="J51" i="9"/>
  <c r="J52" i="9"/>
  <c r="J49" i="9"/>
  <c r="F50" i="9"/>
  <c r="F51" i="9"/>
  <c r="F52" i="9"/>
  <c r="F49" i="9"/>
  <c r="N24" i="9"/>
  <c r="N25" i="9"/>
  <c r="N26" i="9"/>
  <c r="N23" i="9"/>
  <c r="J24" i="9"/>
  <c r="J25" i="9"/>
  <c r="J26" i="9"/>
  <c r="J23" i="9"/>
  <c r="F24" i="9"/>
  <c r="F25" i="9"/>
  <c r="F26" i="9"/>
  <c r="F23" i="9"/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5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31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58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84" i="9"/>
  <c r="H85" i="9"/>
  <c r="H101" i="9" s="1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84" i="9"/>
  <c r="E101" i="9"/>
  <c r="F101" i="9"/>
  <c r="D101" i="9"/>
  <c r="E75" i="9"/>
  <c r="F75" i="9"/>
  <c r="H75" i="9"/>
  <c r="I75" i="9"/>
  <c r="J75" i="9"/>
  <c r="L75" i="9"/>
  <c r="M75" i="9"/>
  <c r="N75" i="9"/>
  <c r="D75" i="9"/>
  <c r="E48" i="9"/>
  <c r="F48" i="9"/>
  <c r="H48" i="9"/>
  <c r="I48" i="9"/>
  <c r="J48" i="9"/>
  <c r="L48" i="9"/>
  <c r="M48" i="9"/>
  <c r="N48" i="9"/>
  <c r="D48" i="9"/>
  <c r="E22" i="9"/>
  <c r="F22" i="9"/>
  <c r="H22" i="9"/>
  <c r="I22" i="9"/>
  <c r="J22" i="9"/>
  <c r="L22" i="9"/>
  <c r="M22" i="9"/>
  <c r="N22" i="9"/>
  <c r="D22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84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58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31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5" i="9"/>
  <c r="I80" i="10"/>
  <c r="I79" i="10"/>
  <c r="I78" i="10"/>
  <c r="I77" i="10"/>
  <c r="O53" i="10"/>
  <c r="O52" i="10"/>
  <c r="O51" i="10"/>
  <c r="O50" i="10"/>
  <c r="K53" i="10"/>
  <c r="K52" i="10"/>
  <c r="K51" i="10"/>
  <c r="K50" i="10"/>
  <c r="G52" i="10"/>
  <c r="G51" i="10"/>
  <c r="G50" i="10"/>
  <c r="O26" i="10"/>
  <c r="O25" i="10"/>
  <c r="O24" i="10"/>
  <c r="O23" i="10"/>
  <c r="K26" i="10"/>
  <c r="K25" i="10"/>
  <c r="K24" i="10"/>
  <c r="K23" i="10"/>
  <c r="G26" i="10"/>
  <c r="G25" i="10"/>
  <c r="G24" i="10"/>
  <c r="G23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59" i="10"/>
  <c r="H76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59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32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5" i="10"/>
  <c r="E22" i="10"/>
  <c r="F22" i="10"/>
  <c r="H22" i="10"/>
  <c r="I22" i="10"/>
  <c r="J22" i="10"/>
  <c r="L22" i="10"/>
  <c r="M22" i="10"/>
  <c r="N22" i="10"/>
  <c r="D22" i="10"/>
  <c r="E49" i="10"/>
  <c r="F49" i="10"/>
  <c r="H49" i="10"/>
  <c r="I49" i="10"/>
  <c r="J49" i="10"/>
  <c r="L49" i="10"/>
  <c r="M49" i="10"/>
  <c r="N49" i="10"/>
  <c r="D49" i="10"/>
  <c r="E76" i="10"/>
  <c r="F76" i="10"/>
  <c r="D76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59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32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5" i="10"/>
  <c r="J12" i="11"/>
  <c r="H12" i="11"/>
  <c r="G12" i="11"/>
  <c r="F12" i="11"/>
  <c r="J11" i="11"/>
  <c r="G11" i="11"/>
  <c r="O5" i="11"/>
  <c r="K5" i="11"/>
  <c r="G5" i="11"/>
  <c r="H11" i="11"/>
  <c r="F11" i="11"/>
  <c r="N5" i="11"/>
  <c r="J5" i="11"/>
  <c r="F5" i="11"/>
  <c r="M27" i="5"/>
  <c r="M26" i="5"/>
  <c r="M25" i="5"/>
  <c r="M24" i="5"/>
  <c r="K27" i="5"/>
  <c r="K26" i="5"/>
  <c r="K25" i="5"/>
  <c r="K24" i="5"/>
  <c r="G27" i="5"/>
  <c r="I27" i="5" s="1"/>
  <c r="G26" i="5"/>
  <c r="I26" i="5" s="1"/>
  <c r="G25" i="5"/>
  <c r="G24" i="5"/>
  <c r="E27" i="5"/>
  <c r="E26" i="5"/>
  <c r="E25" i="5"/>
  <c r="E24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6" i="5"/>
  <c r="F23" i="5"/>
  <c r="H23" i="5"/>
  <c r="J23" i="5"/>
  <c r="L23" i="5"/>
  <c r="N23" i="5"/>
  <c r="D23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6" i="5"/>
  <c r="D22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49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71" i="2"/>
  <c r="K71" i="2"/>
  <c r="O71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93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15" i="2"/>
  <c r="H117" i="2"/>
  <c r="H118" i="2"/>
  <c r="H132" i="2" s="1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16" i="2"/>
  <c r="H115" i="2"/>
  <c r="E66" i="2"/>
  <c r="F66" i="2"/>
  <c r="H66" i="2"/>
  <c r="I66" i="2"/>
  <c r="J66" i="2"/>
  <c r="L66" i="2"/>
  <c r="M66" i="2"/>
  <c r="N66" i="2"/>
  <c r="D66" i="2"/>
  <c r="E88" i="2"/>
  <c r="F88" i="2"/>
  <c r="H88" i="2"/>
  <c r="I88" i="2"/>
  <c r="J88" i="2"/>
  <c r="L88" i="2"/>
  <c r="M88" i="2"/>
  <c r="N88" i="2"/>
  <c r="D88" i="2"/>
  <c r="E110" i="2"/>
  <c r="F110" i="2"/>
  <c r="H110" i="2"/>
  <c r="I110" i="2"/>
  <c r="J110" i="2"/>
  <c r="L110" i="2"/>
  <c r="M110" i="2"/>
  <c r="N110" i="2"/>
  <c r="D110" i="2"/>
  <c r="E132" i="2"/>
  <c r="F132" i="2"/>
  <c r="D132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15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93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71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49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27" i="2"/>
  <c r="E44" i="2"/>
  <c r="F44" i="2"/>
  <c r="H44" i="2"/>
  <c r="I44" i="2"/>
  <c r="J44" i="2"/>
  <c r="L44" i="2"/>
  <c r="M44" i="2"/>
  <c r="N44" i="2"/>
  <c r="D44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27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5" i="2"/>
  <c r="E22" i="2"/>
  <c r="F22" i="2"/>
  <c r="H22" i="2"/>
  <c r="I22" i="2"/>
  <c r="J22" i="2"/>
  <c r="L22" i="2"/>
  <c r="M22" i="2"/>
  <c r="N22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T27" i="4"/>
  <c r="V27" i="4" s="1"/>
  <c r="T26" i="4"/>
  <c r="T25" i="4"/>
  <c r="T24" i="4"/>
  <c r="R27" i="4"/>
  <c r="R26" i="4"/>
  <c r="R25" i="4"/>
  <c r="R24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6" i="4"/>
  <c r="G27" i="4"/>
  <c r="G26" i="4"/>
  <c r="G25" i="4"/>
  <c r="G24" i="4"/>
  <c r="E27" i="4"/>
  <c r="E26" i="4"/>
  <c r="E25" i="4"/>
  <c r="E24" i="4"/>
  <c r="I2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6" i="4"/>
  <c r="S23" i="4"/>
  <c r="U23" i="4"/>
  <c r="Q23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6" i="4"/>
  <c r="F23" i="4"/>
  <c r="H23" i="4"/>
  <c r="D23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6" i="4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11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  <c r="C21" i="1"/>
  <c r="D21" i="1"/>
  <c r="B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4" i="1"/>
  <c r="A102" i="9"/>
  <c r="A103" i="9" s="1"/>
  <c r="A104" i="9" s="1"/>
  <c r="A105" i="9" s="1"/>
  <c r="A76" i="9"/>
  <c r="A77" i="9" s="1"/>
  <c r="A78" i="9" s="1"/>
  <c r="A79" i="9" s="1"/>
  <c r="A49" i="9"/>
  <c r="A50" i="9" s="1"/>
  <c r="A51" i="9" s="1"/>
  <c r="A52" i="9" s="1"/>
  <c r="G53" i="10"/>
  <c r="H78" i="10"/>
  <c r="H79" i="10"/>
  <c r="H80" i="10"/>
  <c r="H77" i="10"/>
  <c r="F78" i="10"/>
  <c r="F79" i="10"/>
  <c r="F80" i="10"/>
  <c r="F77" i="10"/>
  <c r="N51" i="10"/>
  <c r="N52" i="10"/>
  <c r="N53" i="10"/>
  <c r="N50" i="10"/>
  <c r="J51" i="10"/>
  <c r="J52" i="10"/>
  <c r="J53" i="10"/>
  <c r="J50" i="10"/>
  <c r="F51" i="10"/>
  <c r="F52" i="10"/>
  <c r="F53" i="10"/>
  <c r="F50" i="10"/>
  <c r="N24" i="10"/>
  <c r="N25" i="10"/>
  <c r="N26" i="10"/>
  <c r="N23" i="10"/>
  <c r="J24" i="10"/>
  <c r="J25" i="10"/>
  <c r="J26" i="10"/>
  <c r="J23" i="10"/>
  <c r="F24" i="10"/>
  <c r="F25" i="10"/>
  <c r="F26" i="10"/>
  <c r="F23" i="10"/>
  <c r="O25" i="5"/>
  <c r="O26" i="5"/>
  <c r="O27" i="5"/>
  <c r="O24" i="5"/>
  <c r="I25" i="5"/>
  <c r="I24" i="5"/>
  <c r="N25" i="5"/>
  <c r="N26" i="5"/>
  <c r="N27" i="5"/>
  <c r="N24" i="5"/>
  <c r="H25" i="5"/>
  <c r="H26" i="5"/>
  <c r="H27" i="5"/>
  <c r="H24" i="5"/>
  <c r="V25" i="4"/>
  <c r="V26" i="4"/>
  <c r="V24" i="4"/>
  <c r="I25" i="4"/>
  <c r="I27" i="4"/>
  <c r="I24" i="4"/>
  <c r="U25" i="4"/>
  <c r="U26" i="4"/>
  <c r="U27" i="4"/>
  <c r="U24" i="4"/>
  <c r="H25" i="4"/>
  <c r="H26" i="4"/>
  <c r="H27" i="4"/>
  <c r="H24" i="4"/>
  <c r="G23" i="1"/>
  <c r="G24" i="1"/>
  <c r="G25" i="1"/>
  <c r="G22" i="1"/>
  <c r="E23" i="1"/>
  <c r="E24" i="1"/>
  <c r="E25" i="1"/>
  <c r="E22" i="1"/>
  <c r="D23" i="1"/>
  <c r="D24" i="1"/>
  <c r="D25" i="1"/>
  <c r="D22" i="1"/>
  <c r="F21" i="1"/>
  <c r="A23" i="10" l="1"/>
  <c r="A24" i="10" s="1"/>
  <c r="A25" i="10" s="1"/>
  <c r="A26" i="10" s="1"/>
  <c r="A23" i="9"/>
  <c r="A24" i="9" s="1"/>
  <c r="A25" i="9" s="1"/>
  <c r="A26" i="9" s="1"/>
  <c r="A25" i="8"/>
  <c r="A26" i="8" s="1"/>
  <c r="A27" i="8" s="1"/>
  <c r="A24" i="8"/>
  <c r="A24" i="5"/>
  <c r="A25" i="5" s="1"/>
  <c r="A26" i="5" s="1"/>
  <c r="A27" i="5" s="1"/>
  <c r="A24" i="4"/>
  <c r="A25" i="4" s="1"/>
  <c r="A26" i="4" s="1"/>
  <c r="A27" i="4" s="1"/>
  <c r="A24" i="1"/>
  <c r="A25" i="1" s="1"/>
  <c r="A23" i="1"/>
  <c r="A22" i="1"/>
</calcChain>
</file>

<file path=xl/sharedStrings.xml><?xml version="1.0" encoding="utf-8"?>
<sst xmlns="http://schemas.openxmlformats.org/spreadsheetml/2006/main" count="1270" uniqueCount="162">
  <si>
    <t>Tabel 
Banyaknya Penduduk Menurut Kecamatan, Jenis Kelamin 
dan Sex Ratio Kabupaten Brebes Tahun 2025</t>
  </si>
  <si>
    <t>Kecamatan</t>
  </si>
  <si>
    <t>Laki-Laki</t>
  </si>
  <si>
    <t>Perempuan</t>
  </si>
  <si>
    <t>Jumlah</t>
  </si>
  <si>
    <t>Sex Ratio</t>
  </si>
  <si>
    <t>Luas Daerah (Km2)</t>
  </si>
  <si>
    <t>Kepadatan Penduduk (jiwa/km2)</t>
  </si>
  <si>
    <t>01. SALEM</t>
  </si>
  <si>
    <t>02. BANTARKAWUNG</t>
  </si>
  <si>
    <t>03. BUMIAYU</t>
  </si>
  <si>
    <t>04. PAGUYANGAN</t>
  </si>
  <si>
    <t>05. SIRAMPOG</t>
  </si>
  <si>
    <t>06. TONJONG</t>
  </si>
  <si>
    <t>Sumber: Dinas Kependudukan dan Pencatatan Sipil Kab. Brebes</t>
  </si>
  <si>
    <t>Laporan Jumlah Penduduk Berdasarkan Kelompok Umur per Kecamatan Tahun 2025</t>
  </si>
  <si>
    <t>No</t>
  </si>
  <si>
    <t>0-4</t>
  </si>
  <si>
    <t>5-9</t>
  </si>
  <si>
    <t>10-14</t>
  </si>
  <si>
    <t>Kode</t>
  </si>
  <si>
    <t>Nama</t>
  </si>
  <si>
    <t>Pria</t>
  </si>
  <si>
    <t>Wanita</t>
  </si>
  <si>
    <t>%</t>
  </si>
  <si>
    <t>1</t>
  </si>
  <si>
    <t>33.29.01</t>
  </si>
  <si>
    <t>SALEM</t>
  </si>
  <si>
    <t>2</t>
  </si>
  <si>
    <t>33.29.02</t>
  </si>
  <si>
    <t>BANTARKAWUNG</t>
  </si>
  <si>
    <t>3</t>
  </si>
  <si>
    <t>33.29.03</t>
  </si>
  <si>
    <t>BUMIAYU</t>
  </si>
  <si>
    <t>4</t>
  </si>
  <si>
    <t>33.29.04</t>
  </si>
  <si>
    <t>PAGUYANGAN</t>
  </si>
  <si>
    <t>5</t>
  </si>
  <si>
    <t>33.29.05</t>
  </si>
  <si>
    <t>SIRAMPOG</t>
  </si>
  <si>
    <t>6</t>
  </si>
  <si>
    <t>33.29.06</t>
  </si>
  <si>
    <t>TONJONG</t>
  </si>
  <si>
    <t>7</t>
  </si>
  <si>
    <t>33.29.07</t>
  </si>
  <si>
    <t>JATIBARANG</t>
  </si>
  <si>
    <t>8</t>
  </si>
  <si>
    <t>33.29.08</t>
  </si>
  <si>
    <t>WANASARI</t>
  </si>
  <si>
    <t>9</t>
  </si>
  <si>
    <t>33.29.09</t>
  </si>
  <si>
    <t>BREBES</t>
  </si>
  <si>
    <t>10</t>
  </si>
  <si>
    <t>33.29.10</t>
  </si>
  <si>
    <t>SONGGOM</t>
  </si>
  <si>
    <t>11</t>
  </si>
  <si>
    <t>33.29.11</t>
  </si>
  <si>
    <t>KERSANA</t>
  </si>
  <si>
    <t>12</t>
  </si>
  <si>
    <t>33.29.12</t>
  </si>
  <si>
    <t>LOSARI</t>
  </si>
  <si>
    <t>13</t>
  </si>
  <si>
    <t>33.29.13</t>
  </si>
  <si>
    <t>TANJUNG</t>
  </si>
  <si>
    <t>14</t>
  </si>
  <si>
    <t>33.29.14</t>
  </si>
  <si>
    <t>BULAKAMBA</t>
  </si>
  <si>
    <t>15</t>
  </si>
  <si>
    <t>33.29.15</t>
  </si>
  <si>
    <t>LARANGAN</t>
  </si>
  <si>
    <t>16</t>
  </si>
  <si>
    <t>33.29.16</t>
  </si>
  <si>
    <t>KETANGGUNGAN</t>
  </si>
  <si>
    <t>17</t>
  </si>
  <si>
    <t>33.29.17</t>
  </si>
  <si>
    <t>BANJARHARJO</t>
  </si>
  <si>
    <t>Laporan Jumlah Penduduk Berdasarkan Kelompok Umur per Kecamatan</t>
  </si>
  <si>
    <t>Kabupaten/Kota : 33.29 BREBES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</si>
  <si>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</si>
  <si>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</si>
  <si>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</si>
  <si>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</si>
  <si>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</si>
  <si>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</si>
  <si>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</si>
  <si>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</si>
  <si>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</si>
  <si>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</si>
  <si>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</si>
  <si>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</si>
  <si>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&gt;= 75</t>
  </si>
  <si>
    <t>Banyaknya Penduduk Wajib KIA dan Kepemilikan KIA menurut Kecamatan di Kabupaten Brebes Tahun 2025</t>
  </si>
  <si>
    <t>Kartu Identitias Anak (KIA)</t>
  </si>
  <si>
    <t>Wajib KIA</t>
  </si>
  <si>
    <t>Kepemilikan KIA</t>
  </si>
  <si>
    <t>(1)</t>
  </si>
  <si>
    <t>(2)</t>
  </si>
  <si>
    <t>(3)</t>
  </si>
  <si>
    <t>(4)</t>
  </si>
  <si>
    <t>(5)</t>
  </si>
  <si>
    <t>(6)</t>
  </si>
  <si>
    <t>(7)</t>
  </si>
  <si>
    <t>Laporan Wajib KTP dan Kepemilikan KTP per Kecamatan Tahun 2025</t>
  </si>
  <si>
    <t>Wajib KTP</t>
  </si>
  <si>
    <t>Kepemilikan KTP</t>
  </si>
  <si>
    <t>Kepemilikan KTP Elektronik</t>
  </si>
  <si>
    <t>Laporan Jumlah Kepala Keluarga dan Kepemilikan Kartu Keluarga per Kecamatan Tahun 2025</t>
  </si>
  <si>
    <t>Jumlah Kepala Keluarga</t>
  </si>
  <si>
    <t>Jumlah Kepemilikan Kartu Keluarga</t>
  </si>
  <si>
    <t>Domisili</t>
  </si>
  <si>
    <t>Laporan Penerbitan Akta Kematian Berdasarkan Domisili per Kecamatan Tahun 2025</t>
  </si>
  <si>
    <t>Laporan Jumlah Penduduk Berdasarkan Pendidikan Akhir per Kecamatan Tahun 2025</t>
  </si>
  <si>
    <t>Tidak/Belum Sekolah</t>
  </si>
  <si>
    <t>Belum Tamat SD/Sederajat</t>
  </si>
  <si>
    <t>Tamat SD/Sederajat</t>
  </si>
  <si>
    <t>SLTP/Sederajat</t>
  </si>
  <si>
    <t>SLTA/Sederajat</t>
  </si>
  <si>
    <t>Diploma I/II</t>
  </si>
  <si>
    <t>Laporan Jumlah Penduduk Berdasarkan Pendidikan Akhir per Kecamatan Tahun 2023</t>
  </si>
  <si>
    <t>Akademi/Diploma III/Sarjana Muda</t>
  </si>
  <si>
    <t>Diploma IV/Strata I</t>
  </si>
  <si>
    <t>Strata II</t>
  </si>
  <si>
    <t>Strata III</t>
  </si>
  <si>
    <t>Laporan Jumlah Penduduk Berdasarkan Agama per Kecamatan Tahun 2025</t>
  </si>
  <si>
    <t>Islam</t>
  </si>
  <si>
    <t>Kristen</t>
  </si>
  <si>
    <t>Katholik</t>
  </si>
  <si>
    <t>Hindu</t>
  </si>
  <si>
    <t>Budha</t>
  </si>
  <si>
    <t>Konghuchu</t>
  </si>
  <si>
    <t>Aliran Kepercayaan</t>
  </si>
  <si>
    <t>Laporan Jumlah Penduduk Berdasarkan Status Kawin per Kabupaten/Kota Tahun 2025</t>
  </si>
  <si>
    <t/>
  </si>
  <si>
    <t>Kabupaten/Kota</t>
  </si>
  <si>
    <t>Belum Kawin</t>
  </si>
  <si>
    <t>Kawin</t>
  </si>
  <si>
    <t>Cerai Hidup</t>
  </si>
  <si>
    <t>33.29</t>
  </si>
  <si>
    <t>Jumlah Total</t>
  </si>
  <si>
    <t>Laporan Jumlah Penduduk Berdasarkan Status Kawin per Kabupaten/Kota Tahun 2024</t>
  </si>
  <si>
    <t>Cerai Mati</t>
  </si>
  <si>
    <t>Kab./Kota</t>
  </si>
  <si>
    <t>07. JATIBARANG</t>
  </si>
  <si>
    <t>08. WANASARI</t>
  </si>
  <si>
    <t>09. BREBES</t>
  </si>
  <si>
    <t>10. SONGGOM</t>
  </si>
  <si>
    <t>11. KERSANA</t>
  </si>
  <si>
    <t>12. LOSARI</t>
  </si>
  <si>
    <t>13. TANJUNG</t>
  </si>
  <si>
    <t>14. BULAKAMBA</t>
  </si>
  <si>
    <t>15. LARANGAN</t>
  </si>
  <si>
    <t>16. KETANGGUNGAN</t>
  </si>
  <si>
    <t>17. BANJARHARJO</t>
  </si>
  <si>
    <t>Laporan Jumlah Penduduk Berdasarkan Agama per Kecamatan tahun 2025</t>
  </si>
  <si>
    <t>Buku Nikah</t>
  </si>
  <si>
    <t>Akta Perkawinan</t>
  </si>
  <si>
    <t xml:space="preserve">Islam </t>
  </si>
  <si>
    <t>Protestan</t>
  </si>
  <si>
    <t>Aliran Kepercayaan Lainnya</t>
  </si>
  <si>
    <t>Laporan Kepemilikan Akta Perkawinan Berdasarkan Agama per Kecamatan Tahun 2025</t>
  </si>
  <si>
    <t>Kepemilikan Akte</t>
  </si>
  <si>
    <t>Laporan Kepemilikan Akta Kelahiran per Kecamatan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</si>
</sst>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6" formatCode="0.000%"/>
    <numFmt numFmtId="167" formatCode="0.0000%"/>
  </numFmts>
  <fonts count="3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Calibri"/>
      <scheme val="minor"/>
    </font>
    <font>
      <b/>
      <sz val="14"/>
      <color rgb="FF000000"/>
      <name val="Calibri"/>
    </font>
    <font>
      <sz val="11"/>
      <color theme="1"/>
      <name val="Calibri"/>
    </font>
    <font>
      <b/>
      <sz val="9"/>
      <color rgb="FF000000"/>
      <name val="Calibri"/>
    </font>
    <font>
      <sz val="10"/>
      <color rgb="FF000000"/>
      <name val="Calibri"/>
    </font>
    <font>
      <sz val="9"/>
      <color rgb="FF000000"/>
      <name val="Calibri"/>
    </font>
    <font>
      <b/>
      <sz val="10"/>
      <color rgb="FF000000"/>
      <name val="Calibri"/>
    </font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499984740745262"/>
        <bgColor rgb="FFFFFFFF"/>
      </patternFill>
    </fill>
    <fill>
      <patternFill patternType="solid">
        <fgColor theme="3" tint="0.49998474074526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" fillId="0" borderId="11"/>
  </cellStyleXfs>
  <cellXfs count="264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/>
    </xf>
    <xf numFmtId="0" fontId="7" fillId="0" borderId="0" xfId="0" applyFont="1"/>
    <xf numFmtId="0" fontId="9" fillId="2" borderId="11" xfId="0" applyFont="1" applyFill="1" applyBorder="1"/>
    <xf numFmtId="0" fontId="12" fillId="2" borderId="1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17" xfId="0" applyFont="1" applyFill="1" applyBorder="1" applyAlignment="1">
      <alignment horizontal="left" vertical="center" wrapText="1"/>
    </xf>
    <xf numFmtId="3" fontId="12" fillId="2" borderId="17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0" fontId="9" fillId="0" borderId="17" xfId="0" quotePrefix="1" applyFont="1" applyBorder="1" applyAlignment="1">
      <alignment horizontal="center" vertical="center"/>
    </xf>
    <xf numFmtId="0" fontId="14" fillId="0" borderId="17" xfId="0" applyFont="1" applyBorder="1"/>
    <xf numFmtId="10" fontId="12" fillId="2" borderId="17" xfId="0" applyNumberFormat="1" applyFont="1" applyFill="1" applyBorder="1" applyAlignment="1">
      <alignment horizontal="right" vertical="center" wrapText="1"/>
    </xf>
    <xf numFmtId="0" fontId="12" fillId="2" borderId="12" xfId="0" applyFont="1" applyFill="1" applyBorder="1" applyAlignment="1">
      <alignment horizontal="right" vertical="center" wrapText="1"/>
    </xf>
    <xf numFmtId="0" fontId="12" fillId="2" borderId="31" xfId="0" applyFont="1" applyFill="1" applyBorder="1" applyAlignment="1">
      <alignment horizontal="right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3" fontId="12" fillId="2" borderId="31" xfId="0" applyNumberFormat="1" applyFont="1" applyFill="1" applyBorder="1" applyAlignment="1">
      <alignment horizontal="right" vertical="center" wrapText="1"/>
    </xf>
    <xf numFmtId="3" fontId="13" fillId="2" borderId="31" xfId="0" applyNumberFormat="1" applyFont="1" applyFill="1" applyBorder="1" applyAlignment="1">
      <alignment horizontal="right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13" fillId="2" borderId="31" xfId="0" applyFont="1" applyFill="1" applyBorder="1" applyAlignment="1">
      <alignment horizontal="right" vertical="center" wrapText="1"/>
    </xf>
    <xf numFmtId="0" fontId="10" fillId="2" borderId="40" xfId="0" applyFont="1" applyFill="1" applyBorder="1" applyAlignment="1">
      <alignment horizontal="left" vertical="center" wrapText="1"/>
    </xf>
    <xf numFmtId="3" fontId="13" fillId="2" borderId="11" xfId="0" applyNumberFormat="1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3" fontId="13" fillId="2" borderId="8" xfId="0" applyNumberFormat="1" applyFont="1" applyFill="1" applyBorder="1" applyAlignment="1">
      <alignment horizontal="right" vertical="center" wrapText="1"/>
    </xf>
    <xf numFmtId="0" fontId="4" fillId="0" borderId="13" xfId="0" applyFont="1" applyBorder="1"/>
    <xf numFmtId="3" fontId="15" fillId="0" borderId="7" xfId="0" applyNumberFormat="1" applyFont="1" applyBorder="1" applyAlignment="1">
      <alignment horizontal="right" vertical="center" wrapText="1"/>
    </xf>
    <xf numFmtId="4" fontId="15" fillId="0" borderId="7" xfId="0" applyNumberFormat="1" applyFont="1" applyBorder="1" applyAlignment="1">
      <alignment horizontal="right" vertical="center" wrapText="1"/>
    </xf>
    <xf numFmtId="4" fontId="15" fillId="0" borderId="7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12" fillId="3" borderId="17" xfId="0" applyNumberFormat="1" applyFont="1" applyFill="1" applyBorder="1" applyAlignment="1">
      <alignment horizontal="right" vertical="center" wrapText="1"/>
    </xf>
    <xf numFmtId="10" fontId="12" fillId="3" borderId="17" xfId="0" applyNumberFormat="1" applyFont="1" applyFill="1" applyBorder="1" applyAlignment="1">
      <alignment horizontal="right" vertical="center" wrapText="1"/>
    </xf>
    <xf numFmtId="3" fontId="12" fillId="3" borderId="31" xfId="0" applyNumberFormat="1" applyFont="1" applyFill="1" applyBorder="1" applyAlignment="1">
      <alignment horizontal="right" vertical="center" wrapText="1"/>
    </xf>
    <xf numFmtId="10" fontId="12" fillId="3" borderId="31" xfId="0" applyNumberFormat="1" applyFont="1" applyFill="1" applyBorder="1" applyAlignment="1">
      <alignment horizontal="right" vertical="center" wrapText="1"/>
    </xf>
    <xf numFmtId="3" fontId="13" fillId="3" borderId="17" xfId="0" applyNumberFormat="1" applyFont="1" applyFill="1" applyBorder="1" applyAlignment="1">
      <alignment horizontal="right" vertical="center" wrapText="1"/>
    </xf>
    <xf numFmtId="0" fontId="10" fillId="3" borderId="17" xfId="0" applyFont="1" applyFill="1" applyBorder="1" applyAlignment="1">
      <alignment horizontal="right" vertical="center" wrapText="1"/>
    </xf>
    <xf numFmtId="164" fontId="10" fillId="3" borderId="17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2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8" fillId="3" borderId="17" xfId="0" applyFont="1" applyFill="1" applyBorder="1" applyAlignment="1">
      <alignment vertical="center"/>
    </xf>
    <xf numFmtId="0" fontId="20" fillId="4" borderId="17" xfId="0" applyFont="1" applyFill="1" applyBorder="1"/>
    <xf numFmtId="0" fontId="22" fillId="3" borderId="17" xfId="0" applyFont="1" applyFill="1" applyBorder="1" applyAlignment="1">
      <alignment vertical="center" wrapText="1"/>
    </xf>
    <xf numFmtId="3" fontId="12" fillId="2" borderId="12" xfId="0" applyNumberFormat="1" applyFont="1" applyFill="1" applyBorder="1" applyAlignment="1">
      <alignment vertical="center" wrapText="1"/>
    </xf>
    <xf numFmtId="0" fontId="4" fillId="0" borderId="11" xfId="0" applyFont="1" applyBorder="1"/>
    <xf numFmtId="0" fontId="12" fillId="2" borderId="11" xfId="0" applyFont="1" applyFill="1" applyBorder="1" applyAlignment="1">
      <alignment horizontal="right" vertical="center" wrapText="1"/>
    </xf>
    <xf numFmtId="0" fontId="12" fillId="2" borderId="47" xfId="0" applyFont="1" applyFill="1" applyBorder="1" applyAlignment="1">
      <alignment horizontal="right" vertical="center" wrapText="1"/>
    </xf>
    <xf numFmtId="0" fontId="23" fillId="0" borderId="11" xfId="0" applyFont="1" applyBorder="1"/>
    <xf numFmtId="0" fontId="12" fillId="2" borderId="2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3" fontId="12" fillId="2" borderId="47" xfId="0" applyNumberFormat="1" applyFont="1" applyFill="1" applyBorder="1" applyAlignment="1">
      <alignment horizontal="right" vertical="center" wrapText="1"/>
    </xf>
    <xf numFmtId="3" fontId="12" fillId="2" borderId="47" xfId="0" applyNumberFormat="1" applyFont="1" applyFill="1" applyBorder="1" applyAlignment="1">
      <alignment vertical="center" wrapText="1"/>
    </xf>
    <xf numFmtId="3" fontId="13" fillId="2" borderId="11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0" fontId="25" fillId="0" borderId="47" xfId="0" applyFont="1" applyBorder="1" applyAlignment="1">
      <alignment horizontal="center"/>
    </xf>
    <xf numFmtId="3" fontId="12" fillId="2" borderId="32" xfId="0" applyNumberFormat="1" applyFont="1" applyFill="1" applyBorder="1" applyAlignment="1">
      <alignment vertical="center" wrapText="1"/>
    </xf>
    <xf numFmtId="0" fontId="25" fillId="0" borderId="53" xfId="0" applyFont="1" applyBorder="1" applyAlignment="1">
      <alignment horizontal="center"/>
    </xf>
    <xf numFmtId="2" fontId="15" fillId="0" borderId="7" xfId="0" applyNumberFormat="1" applyFont="1" applyBorder="1" applyAlignment="1">
      <alignment horizontal="right" vertical="center"/>
    </xf>
    <xf numFmtId="3" fontId="9" fillId="0" borderId="17" xfId="0" applyNumberFormat="1" applyFont="1" applyBorder="1"/>
    <xf numFmtId="10" fontId="12" fillId="2" borderId="17" xfId="1" applyNumberFormat="1" applyFont="1" applyFill="1" applyBorder="1" applyAlignment="1">
      <alignment horizontal="right" vertical="center" wrapText="1"/>
    </xf>
    <xf numFmtId="3" fontId="27" fillId="2" borderId="17" xfId="0" applyNumberFormat="1" applyFont="1" applyFill="1" applyBorder="1" applyAlignment="1">
      <alignment horizontal="right" vertical="center" wrapText="1"/>
    </xf>
    <xf numFmtId="10" fontId="27" fillId="2" borderId="17" xfId="0" applyNumberFormat="1" applyFont="1" applyFill="1" applyBorder="1" applyAlignment="1">
      <alignment horizontal="right" vertical="center" wrapText="1"/>
    </xf>
    <xf numFmtId="10" fontId="27" fillId="2" borderId="17" xfId="1" applyNumberFormat="1" applyFont="1" applyFill="1" applyBorder="1" applyAlignment="1">
      <alignment horizontal="right" vertical="center" wrapText="1"/>
    </xf>
    <xf numFmtId="9" fontId="27" fillId="2" borderId="17" xfId="0" applyNumberFormat="1" applyFont="1" applyFill="1" applyBorder="1" applyAlignment="1">
      <alignment horizontal="right" vertical="center" wrapText="1"/>
    </xf>
    <xf numFmtId="3" fontId="28" fillId="2" borderId="17" xfId="0" applyNumberFormat="1" applyFont="1" applyFill="1" applyBorder="1" applyAlignment="1">
      <alignment vertical="center"/>
    </xf>
    <xf numFmtId="10" fontId="28" fillId="2" borderId="17" xfId="1" applyNumberFormat="1" applyFont="1" applyFill="1" applyBorder="1" applyAlignment="1">
      <alignment vertical="center"/>
    </xf>
    <xf numFmtId="9" fontId="28" fillId="2" borderId="17" xfId="1" applyFont="1" applyFill="1" applyBorder="1" applyAlignment="1">
      <alignment vertical="center"/>
    </xf>
    <xf numFmtId="3" fontId="29" fillId="0" borderId="17" xfId="0" applyNumberFormat="1" applyFont="1" applyBorder="1"/>
    <xf numFmtId="10" fontId="12" fillId="2" borderId="12" xfId="1" applyNumberFormat="1" applyFont="1" applyFill="1" applyBorder="1" applyAlignment="1">
      <alignment vertical="center" wrapText="1"/>
    </xf>
    <xf numFmtId="3" fontId="26" fillId="2" borderId="17" xfId="0" applyNumberFormat="1" applyFont="1" applyFill="1" applyBorder="1" applyAlignment="1">
      <alignment horizontal="right" vertical="center" wrapText="1"/>
    </xf>
    <xf numFmtId="10" fontId="28" fillId="2" borderId="12" xfId="1" applyNumberFormat="1" applyFont="1" applyFill="1" applyBorder="1" applyAlignment="1">
      <alignment vertical="center"/>
    </xf>
    <xf numFmtId="10" fontId="27" fillId="2" borderId="12" xfId="1" applyNumberFormat="1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horizontal="right" vertical="center" wrapText="1"/>
    </xf>
    <xf numFmtId="0" fontId="25" fillId="0" borderId="53" xfId="0" applyFont="1" applyBorder="1" applyAlignment="1">
      <alignment horizontal="right"/>
    </xf>
    <xf numFmtId="10" fontId="25" fillId="0" borderId="47" xfId="1" applyNumberFormat="1" applyFont="1" applyBorder="1"/>
    <xf numFmtId="10" fontId="30" fillId="0" borderId="47" xfId="1" applyNumberFormat="1" applyFont="1" applyBorder="1"/>
    <xf numFmtId="10" fontId="26" fillId="2" borderId="17" xfId="1" applyNumberFormat="1" applyFont="1" applyFill="1" applyBorder="1" applyAlignment="1">
      <alignment horizontal="right" vertical="center" wrapText="1"/>
    </xf>
    <xf numFmtId="10" fontId="12" fillId="2" borderId="12" xfId="1" applyNumberFormat="1" applyFont="1" applyFill="1" applyBorder="1" applyAlignment="1">
      <alignment horizontal="right" vertical="center" wrapText="1"/>
    </xf>
    <xf numFmtId="3" fontId="26" fillId="2" borderId="31" xfId="0" applyNumberFormat="1" applyFont="1" applyFill="1" applyBorder="1" applyAlignment="1">
      <alignment horizontal="right" vertical="center" wrapText="1"/>
    </xf>
    <xf numFmtId="10" fontId="26" fillId="2" borderId="12" xfId="1" applyNumberFormat="1" applyFont="1" applyFill="1" applyBorder="1" applyAlignment="1">
      <alignment horizontal="right" vertical="center" wrapText="1"/>
    </xf>
    <xf numFmtId="3" fontId="31" fillId="0" borderId="17" xfId="0" applyNumberFormat="1" applyFont="1" applyBorder="1"/>
    <xf numFmtId="10" fontId="31" fillId="0" borderId="17" xfId="1" applyNumberFormat="1" applyFont="1" applyBorder="1"/>
    <xf numFmtId="10" fontId="31" fillId="0" borderId="12" xfId="1" applyNumberFormat="1" applyFont="1" applyBorder="1" applyAlignment="1">
      <alignment horizontal="right"/>
    </xf>
    <xf numFmtId="10" fontId="12" fillId="2" borderId="47" xfId="1" applyNumberFormat="1" applyFont="1" applyFill="1" applyBorder="1" applyAlignment="1">
      <alignment horizontal="right" vertical="center" wrapText="1"/>
    </xf>
    <xf numFmtId="3" fontId="26" fillId="2" borderId="45" xfId="0" applyNumberFormat="1" applyFont="1" applyFill="1" applyBorder="1" applyAlignment="1">
      <alignment horizontal="right" vertical="center" wrapText="1"/>
    </xf>
    <xf numFmtId="167" fontId="26" fillId="2" borderId="17" xfId="1" applyNumberFormat="1" applyFont="1" applyFill="1" applyBorder="1" applyAlignment="1">
      <alignment horizontal="right" vertical="center" wrapText="1"/>
    </xf>
    <xf numFmtId="166" fontId="26" fillId="2" borderId="17" xfId="1" applyNumberFormat="1" applyFont="1" applyFill="1" applyBorder="1" applyAlignment="1">
      <alignment horizontal="right" vertical="center" wrapText="1"/>
    </xf>
    <xf numFmtId="3" fontId="26" fillId="2" borderId="46" xfId="0" applyNumberFormat="1" applyFont="1" applyFill="1" applyBorder="1" applyAlignment="1">
      <alignment horizontal="right" vertical="center" wrapText="1"/>
    </xf>
    <xf numFmtId="3" fontId="26" fillId="2" borderId="47" xfId="0" applyNumberFormat="1" applyFont="1" applyFill="1" applyBorder="1" applyAlignment="1">
      <alignment horizontal="right" vertical="center" wrapText="1"/>
    </xf>
    <xf numFmtId="10" fontId="26" fillId="2" borderId="47" xfId="1" applyNumberFormat="1" applyFont="1" applyFill="1" applyBorder="1" applyAlignment="1">
      <alignment horizontal="right" vertical="center" wrapText="1"/>
    </xf>
    <xf numFmtId="3" fontId="27" fillId="2" borderId="31" xfId="0" applyNumberFormat="1" applyFont="1" applyFill="1" applyBorder="1" applyAlignment="1">
      <alignment horizontal="right" vertical="center" wrapText="1"/>
    </xf>
    <xf numFmtId="10" fontId="32" fillId="0" borderId="47" xfId="1" applyNumberFormat="1" applyFont="1" applyBorder="1"/>
    <xf numFmtId="3" fontId="27" fillId="2" borderId="12" xfId="0" applyNumberFormat="1" applyFont="1" applyFill="1" applyBorder="1" applyAlignment="1">
      <alignment vertical="center" wrapText="1"/>
    </xf>
    <xf numFmtId="0" fontId="29" fillId="0" borderId="17" xfId="0" applyFont="1" applyBorder="1"/>
    <xf numFmtId="3" fontId="28" fillId="2" borderId="17" xfId="0" applyNumberFormat="1" applyFont="1" applyFill="1" applyBorder="1" applyAlignment="1">
      <alignment vertical="top"/>
    </xf>
    <xf numFmtId="3" fontId="28" fillId="2" borderId="12" xfId="0" applyNumberFormat="1" applyFont="1" applyFill="1" applyBorder="1" applyAlignment="1">
      <alignment vertical="top"/>
    </xf>
    <xf numFmtId="3" fontId="29" fillId="0" borderId="12" xfId="0" applyNumberFormat="1" applyFont="1" applyBorder="1"/>
    <xf numFmtId="3" fontId="27" fillId="2" borderId="45" xfId="0" applyNumberFormat="1" applyFont="1" applyFill="1" applyBorder="1" applyAlignment="1">
      <alignment horizontal="right" vertical="center" wrapText="1"/>
    </xf>
    <xf numFmtId="3" fontId="27" fillId="2" borderId="46" xfId="0" applyNumberFormat="1" applyFont="1" applyFill="1" applyBorder="1" applyAlignment="1">
      <alignment horizontal="right" vertical="center" wrapText="1"/>
    </xf>
    <xf numFmtId="0" fontId="1" fillId="0" borderId="11" xfId="2"/>
    <xf numFmtId="0" fontId="26" fillId="2" borderId="44" xfId="2" applyFont="1" applyFill="1" applyBorder="1" applyAlignment="1">
      <alignment horizontal="left" vertical="center" wrapText="1"/>
    </xf>
    <xf numFmtId="0" fontId="35" fillId="2" borderId="41" xfId="2" applyFont="1" applyFill="1" applyBorder="1" applyAlignment="1">
      <alignment horizontal="right" vertical="center" wrapText="1"/>
    </xf>
    <xf numFmtId="0" fontId="35" fillId="2" borderId="17" xfId="2" applyFont="1" applyFill="1" applyBorder="1" applyAlignment="1">
      <alignment horizontal="center" vertical="center" wrapText="1"/>
    </xf>
    <xf numFmtId="0" fontId="35" fillId="2" borderId="17" xfId="2" applyFont="1" applyFill="1" applyBorder="1" applyAlignment="1">
      <alignment horizontal="left" vertical="center" wrapText="1"/>
    </xf>
    <xf numFmtId="3" fontId="35" fillId="0" borderId="17" xfId="2" applyNumberFormat="1" applyFont="1" applyBorder="1" applyAlignment="1">
      <alignment horizontal="right" vertical="center" wrapText="1"/>
    </xf>
    <xf numFmtId="0" fontId="1" fillId="0" borderId="17" xfId="2" applyBorder="1"/>
    <xf numFmtId="0" fontId="35" fillId="2" borderId="17" xfId="2" applyFont="1" applyFill="1" applyBorder="1" applyAlignment="1">
      <alignment horizontal="right" vertical="center" wrapText="1"/>
    </xf>
    <xf numFmtId="3" fontId="35" fillId="2" borderId="17" xfId="2" applyNumberFormat="1" applyFont="1" applyFill="1" applyBorder="1" applyAlignment="1">
      <alignment horizontal="right" vertical="center" wrapText="1"/>
    </xf>
    <xf numFmtId="3" fontId="35" fillId="2" borderId="45" xfId="2" applyNumberFormat="1" applyFont="1" applyFill="1" applyBorder="1" applyAlignment="1">
      <alignment horizontal="right" vertical="center" wrapText="1"/>
    </xf>
    <xf numFmtId="3" fontId="35" fillId="2" borderId="31" xfId="2" applyNumberFormat="1" applyFont="1" applyFill="1" applyBorder="1" applyAlignment="1">
      <alignment horizontal="right" vertical="center" wrapText="1"/>
    </xf>
    <xf numFmtId="3" fontId="35" fillId="2" borderId="46" xfId="2" applyNumberFormat="1" applyFont="1" applyFill="1" applyBorder="1" applyAlignment="1">
      <alignment horizontal="right" vertical="center" wrapText="1"/>
    </xf>
    <xf numFmtId="3" fontId="29" fillId="2" borderId="47" xfId="2" applyNumberFormat="1" applyFont="1" applyFill="1" applyBorder="1"/>
    <xf numFmtId="10" fontId="29" fillId="2" borderId="47" xfId="2" applyNumberFormat="1" applyFont="1" applyFill="1" applyBorder="1" applyAlignment="1">
      <alignment horizontal="center"/>
    </xf>
    <xf numFmtId="3" fontId="37" fillId="0" borderId="47" xfId="2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13" fillId="2" borderId="12" xfId="0" applyFont="1" applyFill="1" applyBorder="1" applyAlignment="1">
      <alignment horizontal="right" vertical="center" wrapText="1"/>
    </xf>
    <xf numFmtId="0" fontId="4" fillId="0" borderId="13" xfId="0" applyFont="1" applyBorder="1"/>
    <xf numFmtId="0" fontId="4" fillId="0" borderId="14" xfId="0" applyFont="1" applyBorder="1"/>
    <xf numFmtId="0" fontId="8" fillId="2" borderId="8" xfId="0" applyFont="1" applyFill="1" applyBorder="1" applyAlignment="1">
      <alignment horizontal="center" vertical="top" wrapText="1"/>
    </xf>
    <xf numFmtId="0" fontId="4" fillId="0" borderId="9" xfId="0" applyFont="1" applyBorder="1"/>
    <xf numFmtId="0" fontId="4" fillId="0" borderId="10" xfId="0" applyFont="1" applyBorder="1"/>
    <xf numFmtId="0" fontId="11" fillId="2" borderId="23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11" fillId="2" borderId="29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20" xfId="0" applyFont="1" applyBorder="1"/>
    <xf numFmtId="0" fontId="4" fillId="0" borderId="21" xfId="0" applyFont="1" applyBorder="1"/>
    <xf numFmtId="0" fontId="12" fillId="2" borderId="26" xfId="0" applyFont="1" applyFill="1" applyBorder="1" applyAlignment="1">
      <alignment horizontal="center" vertical="center" wrapText="1"/>
    </xf>
    <xf numFmtId="0" fontId="4" fillId="0" borderId="39" xfId="0" applyFont="1" applyBorder="1"/>
    <xf numFmtId="0" fontId="12" fillId="2" borderId="53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top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top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9" fillId="0" borderId="15" xfId="0" applyFont="1" applyBorder="1" applyAlignment="1">
      <alignment horizontal="center" vertical="center"/>
    </xf>
    <xf numFmtId="0" fontId="4" fillId="0" borderId="22" xfId="0" applyFont="1" applyBorder="1"/>
    <xf numFmtId="0" fontId="9" fillId="0" borderId="12" xfId="0" applyFont="1" applyBorder="1" applyAlignment="1">
      <alignment horizontal="center"/>
    </xf>
    <xf numFmtId="0" fontId="16" fillId="0" borderId="35" xfId="0" applyFont="1" applyBorder="1" applyAlignment="1">
      <alignment horizontal="right" vertical="center"/>
    </xf>
    <xf numFmtId="0" fontId="17" fillId="0" borderId="36" xfId="0" applyFont="1" applyBorder="1"/>
    <xf numFmtId="0" fontId="17" fillId="0" borderId="37" xfId="0" applyFont="1" applyBorder="1"/>
    <xf numFmtId="0" fontId="20" fillId="4" borderId="12" xfId="0" applyFont="1" applyFill="1" applyBorder="1" applyAlignment="1">
      <alignment horizontal="center"/>
    </xf>
    <xf numFmtId="0" fontId="21" fillId="4" borderId="14" xfId="0" applyFont="1" applyFill="1" applyBorder="1"/>
    <xf numFmtId="0" fontId="12" fillId="3" borderId="12" xfId="0" applyFont="1" applyFill="1" applyBorder="1" applyAlignment="1">
      <alignment horizontal="right" vertical="center" wrapText="1"/>
    </xf>
    <xf numFmtId="0" fontId="4" fillId="4" borderId="14" xfId="0" applyFont="1" applyFill="1" applyBorder="1"/>
    <xf numFmtId="0" fontId="10" fillId="3" borderId="12" xfId="0" applyFont="1" applyFill="1" applyBorder="1" applyAlignment="1">
      <alignment horizontal="right" vertical="center" wrapText="1"/>
    </xf>
    <xf numFmtId="0" fontId="16" fillId="0" borderId="34" xfId="0" applyFont="1" applyBorder="1" applyAlignment="1">
      <alignment horizontal="right" vertical="center"/>
    </xf>
    <xf numFmtId="0" fontId="17" fillId="0" borderId="1" xfId="0" applyFont="1" applyBorder="1"/>
    <xf numFmtId="0" fontId="17" fillId="0" borderId="7" xfId="0" applyFont="1" applyBorder="1"/>
    <xf numFmtId="0" fontId="17" fillId="0" borderId="36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8" fillId="3" borderId="12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vertical="center"/>
    </xf>
    <xf numFmtId="0" fontId="11" fillId="2" borderId="24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9" xfId="0" applyFont="1" applyBorder="1"/>
    <xf numFmtId="0" fontId="10" fillId="2" borderId="26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4" fillId="0" borderId="28" xfId="0" applyFont="1" applyBorder="1"/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2" fillId="3" borderId="32" xfId="0" applyFont="1" applyFill="1" applyBorder="1" applyAlignment="1">
      <alignment horizontal="right" vertical="center" wrapText="1"/>
    </xf>
    <xf numFmtId="0" fontId="4" fillId="4" borderId="33" xfId="0" applyFont="1" applyFill="1" applyBorder="1"/>
    <xf numFmtId="0" fontId="11" fillId="2" borderId="18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10" fillId="2" borderId="12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right" vertical="center"/>
    </xf>
    <xf numFmtId="0" fontId="4" fillId="0" borderId="36" xfId="0" applyFont="1" applyBorder="1"/>
    <xf numFmtId="0" fontId="4" fillId="0" borderId="37" xfId="0" applyFont="1" applyBorder="1"/>
    <xf numFmtId="0" fontId="6" fillId="0" borderId="34" xfId="0" applyFont="1" applyBorder="1" applyAlignment="1">
      <alignment horizontal="right" vertical="center"/>
    </xf>
    <xf numFmtId="0" fontId="4" fillId="0" borderId="7" xfId="0" applyFont="1" applyBorder="1"/>
    <xf numFmtId="0" fontId="36" fillId="0" borderId="35" xfId="2" applyFont="1" applyBorder="1" applyAlignment="1">
      <alignment horizontal="right" vertical="center"/>
    </xf>
    <xf numFmtId="0" fontId="23" fillId="0" borderId="36" xfId="2" applyFont="1" applyBorder="1"/>
    <xf numFmtId="0" fontId="24" fillId="2" borderId="11" xfId="2" applyFont="1" applyFill="1" applyAlignment="1">
      <alignment horizontal="center" vertical="top" wrapText="1"/>
    </xf>
    <xf numFmtId="0" fontId="23" fillId="0" borderId="11" xfId="2" applyFont="1"/>
    <xf numFmtId="0" fontId="26" fillId="2" borderId="11" xfId="2" applyFont="1" applyFill="1" applyAlignment="1">
      <alignment horizontal="left" vertical="center" wrapText="1"/>
    </xf>
    <xf numFmtId="0" fontId="1" fillId="0" borderId="11" xfId="2"/>
    <xf numFmtId="0" fontId="34" fillId="2" borderId="31" xfId="2" applyFont="1" applyFill="1" applyBorder="1" applyAlignment="1">
      <alignment horizontal="center" vertical="center" wrapText="1"/>
    </xf>
    <xf numFmtId="0" fontId="23" fillId="0" borderId="16" xfId="2" applyFont="1" applyBorder="1"/>
    <xf numFmtId="0" fontId="34" fillId="2" borderId="46" xfId="2" applyFont="1" applyFill="1" applyBorder="1" applyAlignment="1">
      <alignment horizontal="center" vertical="center" wrapText="1"/>
    </xf>
    <xf numFmtId="0" fontId="23" fillId="0" borderId="42" xfId="2" applyFont="1" applyBorder="1"/>
    <xf numFmtId="0" fontId="23" fillId="0" borderId="26" xfId="2" applyFont="1" applyBorder="1"/>
    <xf numFmtId="0" fontId="23" fillId="0" borderId="43" xfId="2" applyFont="1" applyBorder="1"/>
    <xf numFmtId="0" fontId="26" fillId="2" borderId="45" xfId="2" applyFont="1" applyFill="1" applyBorder="1" applyAlignment="1">
      <alignment horizontal="center" vertical="center" wrapText="1"/>
    </xf>
    <xf numFmtId="0" fontId="23" fillId="0" borderId="44" xfId="2" applyFont="1" applyBorder="1"/>
    <xf numFmtId="0" fontId="23" fillId="0" borderId="41" xfId="2" applyFont="1" applyBorder="1"/>
    <xf numFmtId="0" fontId="36" fillId="0" borderId="34" xfId="2" applyFont="1" applyBorder="1" applyAlignment="1">
      <alignment horizontal="right" vertical="center"/>
    </xf>
    <xf numFmtId="0" fontId="23" fillId="0" borderId="1" xfId="2" applyFont="1" applyBorder="1"/>
    <xf numFmtId="0" fontId="12" fillId="2" borderId="12" xfId="0" applyFont="1" applyFill="1" applyBorder="1" applyAlignment="1">
      <alignment horizontal="right" vertical="center" wrapText="1"/>
    </xf>
    <xf numFmtId="0" fontId="24" fillId="2" borderId="39" xfId="2" applyFont="1" applyFill="1" applyBorder="1" applyAlignment="1">
      <alignment horizontal="center" vertical="top" wrapText="1"/>
    </xf>
    <xf numFmtId="0" fontId="23" fillId="0" borderId="39" xfId="2" applyFont="1" applyBorder="1"/>
    <xf numFmtId="0" fontId="27" fillId="2" borderId="42" xfId="2" applyFont="1" applyFill="1" applyBorder="1" applyAlignment="1">
      <alignment horizontal="center" vertical="center" wrapText="1"/>
    </xf>
    <xf numFmtId="0" fontId="27" fillId="2" borderId="46" xfId="2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top" wrapText="1"/>
    </xf>
    <xf numFmtId="0" fontId="4" fillId="0" borderId="44" xfId="0" applyFont="1" applyBorder="1"/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24" fillId="2" borderId="39" xfId="0" applyFont="1" applyFill="1" applyBorder="1" applyAlignment="1">
      <alignment horizontal="center" vertical="top" wrapText="1"/>
    </xf>
    <xf numFmtId="0" fontId="6" fillId="0" borderId="47" xfId="0" applyFont="1" applyBorder="1" applyAlignment="1">
      <alignment horizontal="right" vertical="center"/>
    </xf>
    <xf numFmtId="0" fontId="4" fillId="0" borderId="47" xfId="0" applyFont="1" applyBorder="1"/>
    <xf numFmtId="0" fontId="13" fillId="2" borderId="11" xfId="0" applyFont="1" applyFill="1" applyBorder="1" applyAlignment="1">
      <alignment horizontal="right" vertical="center" wrapText="1"/>
    </xf>
    <xf numFmtId="0" fontId="4" fillId="0" borderId="11" xfId="0" applyFont="1" applyBorder="1"/>
    <xf numFmtId="0" fontId="10" fillId="2" borderId="11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right" vertical="center"/>
    </xf>
    <xf numFmtId="0" fontId="4" fillId="0" borderId="51" xfId="0" applyFont="1" applyBorder="1"/>
    <xf numFmtId="0" fontId="4" fillId="0" borderId="52" xfId="0" applyFont="1" applyBorder="1"/>
    <xf numFmtId="0" fontId="11" fillId="2" borderId="4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right"/>
    </xf>
    <xf numFmtId="3" fontId="12" fillId="2" borderId="12" xfId="0" applyNumberFormat="1" applyFont="1" applyFill="1" applyBorder="1" applyAlignment="1">
      <alignment horizontal="right" vertical="center" wrapText="1"/>
    </xf>
    <xf numFmtId="10" fontId="12" fillId="2" borderId="12" xfId="1" applyNumberFormat="1" applyFont="1" applyFill="1" applyBorder="1" applyAlignment="1">
      <alignment horizontal="right" vertical="center" wrapText="1"/>
    </xf>
    <xf numFmtId="10" fontId="4" fillId="0" borderId="14" xfId="1" applyNumberFormat="1" applyFont="1" applyBorder="1"/>
    <xf numFmtId="3" fontId="27" fillId="0" borderId="31" xfId="2" applyNumberFormat="1" applyFont="1" applyBorder="1" applyAlignment="1">
      <alignment horizontal="right" vertical="center" wrapText="1"/>
    </xf>
    <xf numFmtId="166" fontId="26" fillId="2" borderId="47" xfId="1" applyNumberFormat="1" applyFont="1" applyFill="1" applyBorder="1" applyAlignment="1">
      <alignment horizontal="right" vertical="center" wrapText="1"/>
    </xf>
    <xf numFmtId="0" fontId="26" fillId="2" borderId="12" xfId="0" applyFont="1" applyFill="1" applyBorder="1" applyAlignment="1">
      <alignment horizontal="right" vertical="center" wrapText="1"/>
    </xf>
    <xf numFmtId="0" fontId="25" fillId="0" borderId="13" xfId="0" applyFont="1" applyBorder="1"/>
    <xf numFmtId="0" fontId="25" fillId="0" borderId="14" xfId="0" applyFont="1" applyBorder="1"/>
    <xf numFmtId="3" fontId="26" fillId="2" borderId="12" xfId="0" applyNumberFormat="1" applyFont="1" applyFill="1" applyBorder="1" applyAlignment="1">
      <alignment horizontal="right" vertical="center" wrapText="1"/>
    </xf>
    <xf numFmtId="0" fontId="30" fillId="0" borderId="14" xfId="0" applyFont="1" applyBorder="1"/>
    <xf numFmtId="10" fontId="26" fillId="2" borderId="12" xfId="1" applyNumberFormat="1" applyFont="1" applyFill="1" applyBorder="1" applyAlignment="1">
      <alignment horizontal="right" vertical="center" wrapText="1"/>
    </xf>
    <xf numFmtId="10" fontId="30" fillId="0" borderId="14" xfId="1" applyNumberFormat="1" applyFont="1" applyBorder="1"/>
    <xf numFmtId="0" fontId="33" fillId="0" borderId="47" xfId="2" applyFont="1" applyBorder="1"/>
    <xf numFmtId="0" fontId="22" fillId="2" borderId="17" xfId="2" applyFont="1" applyFill="1" applyBorder="1" applyAlignment="1">
      <alignment horizontal="center" vertical="center" wrapText="1"/>
    </xf>
    <xf numFmtId="0" fontId="33" fillId="0" borderId="45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3" fillId="0" borderId="41" xfId="2" applyFont="1" applyBorder="1" applyAlignment="1">
      <alignment horizontal="center" vertical="center"/>
    </xf>
    <xf numFmtId="0" fontId="33" fillId="0" borderId="17" xfId="2" applyFont="1" applyBorder="1" applyAlignment="1">
      <alignment horizontal="center" vertical="center"/>
    </xf>
    <xf numFmtId="0" fontId="33" fillId="0" borderId="17" xfId="2" applyFont="1" applyBorder="1" applyAlignment="1">
      <alignment horizontal="center" vertical="center" wrapText="1"/>
    </xf>
    <xf numFmtId="0" fontId="18" fillId="0" borderId="46" xfId="2" applyFont="1" applyBorder="1" applyAlignment="1">
      <alignment horizontal="right" vertical="center"/>
    </xf>
    <xf numFmtId="0" fontId="19" fillId="0" borderId="56" xfId="2" applyFont="1" applyBorder="1"/>
    <xf numFmtId="0" fontId="19" fillId="0" borderId="42" xfId="2" applyFont="1" applyBorder="1"/>
    <xf numFmtId="0" fontId="33" fillId="0" borderId="47" xfId="2" applyFont="1" applyBorder="1" applyAlignment="1">
      <alignment horizontal="right"/>
    </xf>
    <xf numFmtId="10" fontId="20" fillId="0" borderId="17" xfId="1" applyNumberFormat="1" applyFont="1" applyBorder="1"/>
    <xf numFmtId="3" fontId="20" fillId="0" borderId="17" xfId="0" applyNumberFormat="1" applyFont="1" applyBorder="1"/>
  </cellXfs>
  <cellStyles count="3">
    <cellStyle name="Normal" xfId="0" builtinId="0"/>
    <cellStyle name="Normal 2" xfId="2" xr:uid="{D4FF0AF2-7F1A-4FA2-8ED2-A4480D1768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G1000"/>
  <sheetViews>
    <sheetView workbookViewId="0">
      <selection activeCell="A4" sqref="A4:A20"/>
    </sheetView>
  </sheetViews>
  <sheetFormatPr defaultColWidth="14.44140625" defaultRowHeight="15" customHeight="1"/>
  <cols>
    <col min="1" max="1" width="23.5546875" customWidth="1"/>
    <col min="2" max="2" width="13.44140625" customWidth="1"/>
    <col min="3" max="3" width="15.6640625" customWidth="1"/>
    <col min="4" max="5" width="12.44140625" customWidth="1"/>
    <col min="6" max="6" width="11.6640625" customWidth="1"/>
    <col min="7" max="7" width="15.44140625" customWidth="1"/>
    <col min="8" max="26" width="8.6640625" customWidth="1"/>
  </cols>
  <sheetData>
    <row r="1" spans="1:7" ht="64.5" customHeight="1">
      <c r="A1" s="127" t="s">
        <v>0</v>
      </c>
      <c r="B1" s="128"/>
      <c r="C1" s="128"/>
      <c r="D1" s="128"/>
      <c r="E1" s="128"/>
      <c r="F1" s="128"/>
      <c r="G1" s="128"/>
    </row>
    <row r="2" spans="1:7" ht="14.25" customHeight="1">
      <c r="A2" s="1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spans="1:7" ht="14.25" customHeight="1">
      <c r="A3" s="4">
        <v>1</v>
      </c>
      <c r="B3" s="5">
        <v>2</v>
      </c>
      <c r="C3" s="4">
        <v>3</v>
      </c>
      <c r="D3" s="5">
        <v>4</v>
      </c>
      <c r="E3" s="4">
        <v>5</v>
      </c>
      <c r="F3" s="5">
        <v>6</v>
      </c>
      <c r="G3" s="4">
        <v>7</v>
      </c>
    </row>
    <row r="4" spans="1:7" ht="14.25" customHeight="1">
      <c r="A4" s="6" t="s">
        <v>8</v>
      </c>
      <c r="B4" s="7">
        <v>33291</v>
      </c>
      <c r="C4" s="7">
        <v>32397</v>
      </c>
      <c r="D4" s="8">
        <f>SUM(B4:C4)</f>
        <v>65688</v>
      </c>
      <c r="E4" s="9">
        <f>B4/C4</f>
        <v>1.027595147698861</v>
      </c>
      <c r="F4" s="10">
        <v>167.21</v>
      </c>
      <c r="G4" s="9">
        <f>D4/F4</f>
        <v>392.84731774415405</v>
      </c>
    </row>
    <row r="5" spans="1:7" ht="14.25" customHeight="1">
      <c r="A5" s="6" t="s">
        <v>9</v>
      </c>
      <c r="B5" s="7">
        <v>54891</v>
      </c>
      <c r="C5" s="7">
        <v>52628</v>
      </c>
      <c r="D5" s="8">
        <f t="shared" ref="D5:D20" si="0">SUM(B5:C5)</f>
        <v>107519</v>
      </c>
      <c r="E5" s="9">
        <f t="shared" ref="E5:E21" si="1">B5/C5</f>
        <v>1.0429999239948315</v>
      </c>
      <c r="F5" s="10">
        <v>208.18</v>
      </c>
      <c r="G5" s="9">
        <f t="shared" ref="G5:G21" si="2">D5/F5</f>
        <v>516.4713228936497</v>
      </c>
    </row>
    <row r="6" spans="1:7" ht="14.25" customHeight="1">
      <c r="A6" s="6" t="s">
        <v>10</v>
      </c>
      <c r="B6" s="7">
        <v>59922</v>
      </c>
      <c r="C6" s="7">
        <v>57633</v>
      </c>
      <c r="D6" s="8">
        <f t="shared" si="0"/>
        <v>117555</v>
      </c>
      <c r="E6" s="9">
        <f t="shared" si="1"/>
        <v>1.0397168289001093</v>
      </c>
      <c r="F6" s="10">
        <v>82.09</v>
      </c>
      <c r="G6" s="9">
        <f t="shared" si="2"/>
        <v>1432.0258253136801</v>
      </c>
    </row>
    <row r="7" spans="1:7" ht="14.25" customHeight="1">
      <c r="A7" s="6" t="s">
        <v>11</v>
      </c>
      <c r="B7" s="7">
        <v>61210</v>
      </c>
      <c r="C7" s="7">
        <v>58503</v>
      </c>
      <c r="D7" s="8">
        <f t="shared" si="0"/>
        <v>119713</v>
      </c>
      <c r="E7" s="9">
        <f t="shared" si="1"/>
        <v>1.0462711313949713</v>
      </c>
      <c r="F7" s="10">
        <v>108.17</v>
      </c>
      <c r="G7" s="9">
        <f t="shared" si="2"/>
        <v>1106.7116575760376</v>
      </c>
    </row>
    <row r="8" spans="1:7" ht="14.25" customHeight="1">
      <c r="A8" s="6" t="s">
        <v>12</v>
      </c>
      <c r="B8" s="7">
        <v>37619</v>
      </c>
      <c r="C8" s="7">
        <v>36116</v>
      </c>
      <c r="D8" s="8">
        <f t="shared" si="0"/>
        <v>73735</v>
      </c>
      <c r="E8" s="9">
        <f t="shared" si="1"/>
        <v>1.0416159043083397</v>
      </c>
      <c r="F8" s="10">
        <v>74.19</v>
      </c>
      <c r="G8" s="9">
        <f t="shared" si="2"/>
        <v>993.86709799164316</v>
      </c>
    </row>
    <row r="9" spans="1:7" ht="14.25" customHeight="1">
      <c r="A9" s="6" t="s">
        <v>13</v>
      </c>
      <c r="B9" s="7">
        <v>41073</v>
      </c>
      <c r="C9" s="7">
        <v>39794</v>
      </c>
      <c r="D9" s="8">
        <f t="shared" si="0"/>
        <v>80867</v>
      </c>
      <c r="E9" s="9">
        <f t="shared" si="1"/>
        <v>1.0321405236970398</v>
      </c>
      <c r="F9" s="10">
        <v>86.55</v>
      </c>
      <c r="G9" s="9">
        <f t="shared" si="2"/>
        <v>934.33853264009247</v>
      </c>
    </row>
    <row r="10" spans="1:7" ht="14.25" customHeight="1">
      <c r="A10" s="6" t="s">
        <v>142</v>
      </c>
      <c r="B10" s="7">
        <v>46808</v>
      </c>
      <c r="C10" s="7">
        <v>45558</v>
      </c>
      <c r="D10" s="8">
        <f t="shared" si="0"/>
        <v>92366</v>
      </c>
      <c r="E10" s="9">
        <f t="shared" si="1"/>
        <v>1.027437552131349</v>
      </c>
      <c r="F10" s="10">
        <v>36.39</v>
      </c>
      <c r="G10" s="9">
        <f t="shared" si="2"/>
        <v>2538.2247870294036</v>
      </c>
    </row>
    <row r="11" spans="1:7" ht="14.25" customHeight="1">
      <c r="A11" s="6" t="s">
        <v>143</v>
      </c>
      <c r="B11" s="7">
        <v>88026</v>
      </c>
      <c r="C11" s="7">
        <v>84715</v>
      </c>
      <c r="D11" s="8">
        <f t="shared" si="0"/>
        <v>172741</v>
      </c>
      <c r="E11" s="9">
        <f t="shared" si="1"/>
        <v>1.039083987487458</v>
      </c>
      <c r="F11" s="10">
        <v>75.34</v>
      </c>
      <c r="G11" s="9">
        <f t="shared" si="2"/>
        <v>2292.8192195380939</v>
      </c>
    </row>
    <row r="12" spans="1:7" ht="14.25" customHeight="1">
      <c r="A12" s="6" t="s">
        <v>144</v>
      </c>
      <c r="B12" s="7">
        <v>97588</v>
      </c>
      <c r="C12" s="7">
        <v>95471</v>
      </c>
      <c r="D12" s="8">
        <f t="shared" si="0"/>
        <v>193059</v>
      </c>
      <c r="E12" s="9">
        <f t="shared" si="1"/>
        <v>1.022174272815829</v>
      </c>
      <c r="F12" s="10">
        <v>92.23</v>
      </c>
      <c r="G12" s="9">
        <f t="shared" si="2"/>
        <v>2093.2343055404963</v>
      </c>
    </row>
    <row r="13" spans="1:7" ht="14.25" customHeight="1">
      <c r="A13" s="6" t="s">
        <v>145</v>
      </c>
      <c r="B13" s="7">
        <v>46414</v>
      </c>
      <c r="C13" s="7">
        <v>45531</v>
      </c>
      <c r="D13" s="8">
        <f t="shared" si="0"/>
        <v>91945</v>
      </c>
      <c r="E13" s="9">
        <f t="shared" si="1"/>
        <v>1.0193933803342778</v>
      </c>
      <c r="F13" s="10">
        <v>52.65</v>
      </c>
      <c r="G13" s="9">
        <f t="shared" si="2"/>
        <v>1746.3437796771132</v>
      </c>
    </row>
    <row r="14" spans="1:7" ht="14.25" customHeight="1">
      <c r="A14" s="6" t="s">
        <v>146</v>
      </c>
      <c r="B14" s="7">
        <v>36091</v>
      </c>
      <c r="C14" s="7">
        <v>35369</v>
      </c>
      <c r="D14" s="8">
        <f t="shared" si="0"/>
        <v>71460</v>
      </c>
      <c r="E14" s="9">
        <f t="shared" si="1"/>
        <v>1.0204133563289886</v>
      </c>
      <c r="F14" s="10">
        <v>26.97</v>
      </c>
      <c r="G14" s="9">
        <f t="shared" si="2"/>
        <v>2649.610678531702</v>
      </c>
    </row>
    <row r="15" spans="1:7" ht="14.25" customHeight="1">
      <c r="A15" s="6" t="s">
        <v>147</v>
      </c>
      <c r="B15" s="7">
        <v>74306</v>
      </c>
      <c r="C15" s="7">
        <v>72178</v>
      </c>
      <c r="D15" s="8">
        <f t="shared" si="0"/>
        <v>146484</v>
      </c>
      <c r="E15" s="9">
        <f t="shared" si="1"/>
        <v>1.0294826678489291</v>
      </c>
      <c r="F15" s="10">
        <v>91.79</v>
      </c>
      <c r="G15" s="9">
        <f t="shared" si="2"/>
        <v>1595.8601154809892</v>
      </c>
    </row>
    <row r="16" spans="1:7" ht="14.25" customHeight="1">
      <c r="A16" s="6" t="s">
        <v>148</v>
      </c>
      <c r="B16" s="7">
        <v>57384</v>
      </c>
      <c r="C16" s="7">
        <v>55107</v>
      </c>
      <c r="D16" s="8">
        <f t="shared" si="0"/>
        <v>112491</v>
      </c>
      <c r="E16" s="9">
        <f t="shared" si="1"/>
        <v>1.0413196145680221</v>
      </c>
      <c r="F16" s="10">
        <v>72.09</v>
      </c>
      <c r="G16" s="9">
        <f t="shared" si="2"/>
        <v>1560.4244694132333</v>
      </c>
    </row>
    <row r="17" spans="1:7" ht="14.25" customHeight="1">
      <c r="A17" s="6" t="s">
        <v>149</v>
      </c>
      <c r="B17" s="7">
        <v>99093</v>
      </c>
      <c r="C17" s="7">
        <v>95120</v>
      </c>
      <c r="D17" s="8">
        <f t="shared" si="0"/>
        <v>194213</v>
      </c>
      <c r="E17" s="9">
        <f t="shared" si="1"/>
        <v>1.0417682926829268</v>
      </c>
      <c r="F17" s="10">
        <v>120.36</v>
      </c>
      <c r="G17" s="9">
        <f t="shared" si="2"/>
        <v>1613.6008640744433</v>
      </c>
    </row>
    <row r="18" spans="1:7" ht="14.25" customHeight="1">
      <c r="A18" s="6" t="s">
        <v>150</v>
      </c>
      <c r="B18" s="7">
        <v>84529</v>
      </c>
      <c r="C18" s="7">
        <v>82712</v>
      </c>
      <c r="D18" s="8">
        <f t="shared" si="0"/>
        <v>167241</v>
      </c>
      <c r="E18" s="9">
        <f t="shared" si="1"/>
        <v>1.021967791856079</v>
      </c>
      <c r="F18" s="10">
        <v>160.25</v>
      </c>
      <c r="G18" s="9">
        <f t="shared" si="2"/>
        <v>1043.6255850234008</v>
      </c>
    </row>
    <row r="19" spans="1:7" ht="14.25" customHeight="1">
      <c r="A19" s="6" t="s">
        <v>151</v>
      </c>
      <c r="B19" s="7">
        <v>78364</v>
      </c>
      <c r="C19" s="7">
        <v>75968</v>
      </c>
      <c r="D19" s="8">
        <f t="shared" si="0"/>
        <v>154332</v>
      </c>
      <c r="E19" s="9">
        <f t="shared" si="1"/>
        <v>1.0315395956192082</v>
      </c>
      <c r="F19" s="10">
        <v>153.41</v>
      </c>
      <c r="G19" s="9">
        <f t="shared" si="2"/>
        <v>1006.0100384590314</v>
      </c>
    </row>
    <row r="20" spans="1:7" ht="14.25" customHeight="1">
      <c r="A20" s="6" t="s">
        <v>152</v>
      </c>
      <c r="B20" s="7">
        <v>67776</v>
      </c>
      <c r="C20" s="7">
        <v>67534</v>
      </c>
      <c r="D20" s="8">
        <f t="shared" si="0"/>
        <v>135310</v>
      </c>
      <c r="E20" s="9">
        <f t="shared" si="1"/>
        <v>1.003583380223295</v>
      </c>
      <c r="F20" s="10">
        <v>161.75</v>
      </c>
      <c r="G20" s="9">
        <f t="shared" si="2"/>
        <v>836.53786707882534</v>
      </c>
    </row>
    <row r="21" spans="1:7" ht="14.25" customHeight="1">
      <c r="A21" s="11">
        <v>2025</v>
      </c>
      <c r="B21" s="37">
        <f>SUM(B4:B20)</f>
        <v>1064385</v>
      </c>
      <c r="C21" s="37">
        <f t="shared" ref="C21:D21" si="3">SUM(C4:C20)</f>
        <v>1032334</v>
      </c>
      <c r="D21" s="37">
        <f t="shared" si="3"/>
        <v>2096719</v>
      </c>
      <c r="E21" s="69">
        <f t="shared" si="1"/>
        <v>1.0310471223460624</v>
      </c>
      <c r="F21" s="38">
        <f>SUM(F4:F20)</f>
        <v>1769.62</v>
      </c>
      <c r="G21" s="69">
        <f t="shared" si="2"/>
        <v>1184.8413783750184</v>
      </c>
    </row>
    <row r="22" spans="1:7" ht="14.25" customHeight="1">
      <c r="A22" s="11">
        <f t="shared" ref="A22:A25" si="4">A21-1</f>
        <v>2024</v>
      </c>
      <c r="B22" s="37">
        <v>1049539</v>
      </c>
      <c r="C22" s="37">
        <v>1016887</v>
      </c>
      <c r="D22" s="37">
        <f>SUM(B22:C22)</f>
        <v>2066426</v>
      </c>
      <c r="E22" s="39">
        <f>B22/C22</f>
        <v>1.032109762441648</v>
      </c>
      <c r="F22" s="38">
        <v>1769.62</v>
      </c>
      <c r="G22" s="39">
        <f>D22/F22</f>
        <v>1167.7230139804026</v>
      </c>
    </row>
    <row r="23" spans="1:7" ht="14.25" customHeight="1">
      <c r="A23" s="11">
        <f t="shared" si="4"/>
        <v>2023</v>
      </c>
      <c r="B23" s="40">
        <v>1043406</v>
      </c>
      <c r="C23" s="40">
        <v>1010872</v>
      </c>
      <c r="D23" s="37">
        <f t="shared" ref="D23:D25" si="5">SUM(B23:C23)</f>
        <v>2054278</v>
      </c>
      <c r="E23" s="39">
        <f t="shared" ref="E23:E25" si="6">B23/C23</f>
        <v>1.0321840945243315</v>
      </c>
      <c r="F23" s="39">
        <v>1769.62</v>
      </c>
      <c r="G23" s="39">
        <f t="shared" ref="G23:G25" si="7">D23/F23</f>
        <v>1160.8582633559747</v>
      </c>
    </row>
    <row r="24" spans="1:7" ht="14.25" customHeight="1">
      <c r="A24" s="11">
        <f t="shared" si="4"/>
        <v>2022</v>
      </c>
      <c r="B24" s="40">
        <v>1035491</v>
      </c>
      <c r="C24" s="40">
        <v>1005961</v>
      </c>
      <c r="D24" s="37">
        <f t="shared" si="5"/>
        <v>2041452</v>
      </c>
      <c r="E24" s="39">
        <f t="shared" si="6"/>
        <v>1.0293550147570334</v>
      </c>
      <c r="F24" s="39">
        <v>1769.62</v>
      </c>
      <c r="G24" s="39">
        <f t="shared" si="7"/>
        <v>1153.6103796295251</v>
      </c>
    </row>
    <row r="25" spans="1:7" ht="14.25" customHeight="1">
      <c r="A25" s="11">
        <f t="shared" si="4"/>
        <v>2021</v>
      </c>
      <c r="B25" s="40">
        <v>1015848</v>
      </c>
      <c r="C25" s="40">
        <v>985805</v>
      </c>
      <c r="D25" s="37">
        <f t="shared" si="5"/>
        <v>2001653</v>
      </c>
      <c r="E25" s="39">
        <f t="shared" si="6"/>
        <v>1.0304756011584442</v>
      </c>
      <c r="F25" s="39">
        <v>1769.62</v>
      </c>
      <c r="G25" s="39">
        <f t="shared" si="7"/>
        <v>1131.1202405036111</v>
      </c>
    </row>
    <row r="26" spans="1:7" ht="14.25" customHeight="1"/>
    <row r="27" spans="1:7" ht="14.25" customHeight="1"/>
    <row r="28" spans="1:7" ht="14.25" customHeight="1">
      <c r="A28" s="12" t="s">
        <v>14</v>
      </c>
    </row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G1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O1000"/>
  <sheetViews>
    <sheetView topLeftCell="A55" workbookViewId="0">
      <selection activeCell="S76" sqref="S76"/>
    </sheetView>
  </sheetViews>
  <sheetFormatPr defaultColWidth="14.44140625" defaultRowHeight="15" customHeight="1"/>
  <cols>
    <col min="1" max="1" width="8.6640625" customWidth="1"/>
    <col min="2" max="2" width="8.6640625" hidden="1" customWidth="1"/>
    <col min="3" max="3" width="18.109375" customWidth="1"/>
    <col min="4" max="7" width="8.6640625" customWidth="1"/>
    <col min="8" max="8" width="10.109375" customWidth="1"/>
    <col min="9" max="10" width="8.33203125" customWidth="1"/>
    <col min="11" max="12" width="8.6640625" customWidth="1"/>
    <col min="13" max="13" width="8.88671875" customWidth="1"/>
    <col min="14" max="23" width="8.6640625" customWidth="1"/>
  </cols>
  <sheetData>
    <row r="1" spans="1:15" ht="20.25" customHeight="1">
      <c r="A1" s="153" t="s">
        <v>123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1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6"/>
    </row>
    <row r="3" spans="1:15" ht="15" customHeight="1">
      <c r="A3" s="146" t="s">
        <v>16</v>
      </c>
      <c r="B3" s="188" t="s">
        <v>1</v>
      </c>
      <c r="C3" s="189"/>
      <c r="D3" s="152" t="s">
        <v>124</v>
      </c>
      <c r="E3" s="130"/>
      <c r="F3" s="130"/>
      <c r="G3" s="131"/>
      <c r="H3" s="148" t="s">
        <v>125</v>
      </c>
      <c r="I3" s="149"/>
      <c r="J3" s="149"/>
      <c r="K3" s="150"/>
      <c r="L3" s="148" t="s">
        <v>126</v>
      </c>
      <c r="M3" s="149"/>
      <c r="N3" s="149"/>
      <c r="O3" s="150"/>
    </row>
    <row r="4" spans="1:15" ht="15" customHeight="1">
      <c r="A4" s="136"/>
      <c r="B4" s="139"/>
      <c r="C4" s="140"/>
      <c r="D4" s="16" t="s">
        <v>22</v>
      </c>
      <c r="E4" s="16" t="s">
        <v>23</v>
      </c>
      <c r="F4" s="16" t="s">
        <v>4</v>
      </c>
      <c r="G4" s="16" t="s">
        <v>24</v>
      </c>
      <c r="H4" s="16" t="s">
        <v>22</v>
      </c>
      <c r="I4" s="14" t="s">
        <v>23</v>
      </c>
      <c r="J4" s="14" t="s">
        <v>4</v>
      </c>
      <c r="K4" s="16" t="s">
        <v>24</v>
      </c>
      <c r="L4" s="16" t="s">
        <v>22</v>
      </c>
      <c r="M4" s="14" t="s">
        <v>23</v>
      </c>
      <c r="N4" s="16" t="s">
        <v>4</v>
      </c>
      <c r="O4" s="16" t="s">
        <v>24</v>
      </c>
    </row>
    <row r="5" spans="1:15" ht="15" customHeight="1">
      <c r="A5" s="17" t="s">
        <v>25</v>
      </c>
      <c r="B5" s="16" t="s">
        <v>26</v>
      </c>
      <c r="C5" s="18" t="s">
        <v>27</v>
      </c>
      <c r="D5" s="19">
        <v>33284</v>
      </c>
      <c r="E5" s="19">
        <v>32395</v>
      </c>
      <c r="F5" s="19">
        <f>D5+E5</f>
        <v>65679</v>
      </c>
      <c r="G5" s="71">
        <f>F5/$F$22</f>
        <v>3.1402625754657035E-2</v>
      </c>
      <c r="H5" s="19">
        <v>1</v>
      </c>
      <c r="I5" s="54">
        <v>0</v>
      </c>
      <c r="J5" s="54">
        <f>H5+I5</f>
        <v>1</v>
      </c>
      <c r="K5" s="71">
        <f>J5/$J$22</f>
        <v>2.9248318221702252E-4</v>
      </c>
      <c r="L5" s="19">
        <v>3</v>
      </c>
      <c r="M5" s="20">
        <v>2</v>
      </c>
      <c r="N5" s="19">
        <f>L5+M5</f>
        <v>5</v>
      </c>
      <c r="O5" s="71">
        <f>N5/$N$22</f>
        <v>3.4891835310537334E-3</v>
      </c>
    </row>
    <row r="6" spans="1:15" ht="15" customHeight="1">
      <c r="A6" s="17" t="s">
        <v>28</v>
      </c>
      <c r="B6" s="16" t="s">
        <v>29</v>
      </c>
      <c r="C6" s="18" t="s">
        <v>30</v>
      </c>
      <c r="D6" s="19">
        <v>54886</v>
      </c>
      <c r="E6" s="19">
        <v>52622</v>
      </c>
      <c r="F6" s="19">
        <f t="shared" ref="F6:F21" si="0">D6+E6</f>
        <v>107508</v>
      </c>
      <c r="G6" s="71">
        <f t="shared" ref="G6:G22" si="1">F6/$F$22</f>
        <v>5.1402023319960237E-2</v>
      </c>
      <c r="H6" s="19">
        <v>3</v>
      </c>
      <c r="I6" s="54">
        <v>3</v>
      </c>
      <c r="J6" s="54">
        <f t="shared" ref="J6:J21" si="2">H6+I6</f>
        <v>6</v>
      </c>
      <c r="K6" s="71">
        <f t="shared" ref="K6:K22" si="3">J6/$J$22</f>
        <v>1.7548990933021352E-3</v>
      </c>
      <c r="L6" s="19">
        <v>0</v>
      </c>
      <c r="M6" s="20">
        <v>2</v>
      </c>
      <c r="N6" s="19">
        <f t="shared" ref="N6:N21" si="4">L6+M6</f>
        <v>2</v>
      </c>
      <c r="O6" s="71">
        <f t="shared" ref="O6:O21" si="5">N6/$N$22</f>
        <v>1.3956734124214933E-3</v>
      </c>
    </row>
    <row r="7" spans="1:15" ht="15" customHeight="1">
      <c r="A7" s="17" t="s">
        <v>31</v>
      </c>
      <c r="B7" s="16" t="s">
        <v>32</v>
      </c>
      <c r="C7" s="18" t="s">
        <v>33</v>
      </c>
      <c r="D7" s="19">
        <v>59838</v>
      </c>
      <c r="E7" s="19">
        <v>57517</v>
      </c>
      <c r="F7" s="19">
        <f t="shared" si="0"/>
        <v>117355</v>
      </c>
      <c r="G7" s="71">
        <f t="shared" si="1"/>
        <v>5.6110098287698904E-2</v>
      </c>
      <c r="H7" s="19">
        <v>50</v>
      </c>
      <c r="I7" s="54">
        <v>77</v>
      </c>
      <c r="J7" s="54">
        <f t="shared" si="2"/>
        <v>127</v>
      </c>
      <c r="K7" s="71">
        <f t="shared" si="3"/>
        <v>3.714536414156186E-2</v>
      </c>
      <c r="L7" s="19">
        <v>27</v>
      </c>
      <c r="M7" s="20">
        <v>34</v>
      </c>
      <c r="N7" s="19">
        <f t="shared" si="4"/>
        <v>61</v>
      </c>
      <c r="O7" s="71">
        <f t="shared" si="5"/>
        <v>4.2568039078855549E-2</v>
      </c>
    </row>
    <row r="8" spans="1:15" ht="15" customHeight="1">
      <c r="A8" s="17" t="s">
        <v>34</v>
      </c>
      <c r="B8" s="16" t="s">
        <v>35</v>
      </c>
      <c r="C8" s="18" t="s">
        <v>36</v>
      </c>
      <c r="D8" s="19">
        <v>61059</v>
      </c>
      <c r="E8" s="19">
        <v>58358</v>
      </c>
      <c r="F8" s="19">
        <f t="shared" si="0"/>
        <v>119417</v>
      </c>
      <c r="G8" s="71">
        <f t="shared" si="1"/>
        <v>5.7095987450233393E-2</v>
      </c>
      <c r="H8" s="19">
        <v>58</v>
      </c>
      <c r="I8" s="54">
        <v>62</v>
      </c>
      <c r="J8" s="54">
        <f t="shared" si="2"/>
        <v>120</v>
      </c>
      <c r="K8" s="71">
        <f t="shared" si="3"/>
        <v>3.5097981866042703E-2</v>
      </c>
      <c r="L8" s="19">
        <v>93</v>
      </c>
      <c r="M8" s="20">
        <v>83</v>
      </c>
      <c r="N8" s="19">
        <f t="shared" si="4"/>
        <v>176</v>
      </c>
      <c r="O8" s="71">
        <f t="shared" si="5"/>
        <v>0.12281926029309141</v>
      </c>
    </row>
    <row r="9" spans="1:15" ht="15" customHeight="1">
      <c r="A9" s="17" t="s">
        <v>37</v>
      </c>
      <c r="B9" s="16" t="s">
        <v>38</v>
      </c>
      <c r="C9" s="18" t="s">
        <v>39</v>
      </c>
      <c r="D9" s="19">
        <v>37615</v>
      </c>
      <c r="E9" s="19">
        <v>36109</v>
      </c>
      <c r="F9" s="19">
        <f t="shared" si="0"/>
        <v>73724</v>
      </c>
      <c r="G9" s="71">
        <f t="shared" si="1"/>
        <v>3.5249123481422298E-2</v>
      </c>
      <c r="H9" s="19">
        <v>2</v>
      </c>
      <c r="I9" s="54">
        <v>6</v>
      </c>
      <c r="J9" s="54">
        <f t="shared" si="2"/>
        <v>8</v>
      </c>
      <c r="K9" s="71">
        <f t="shared" si="3"/>
        <v>2.3398654577361801E-3</v>
      </c>
      <c r="L9" s="19">
        <v>2</v>
      </c>
      <c r="M9" s="20">
        <v>1</v>
      </c>
      <c r="N9" s="19">
        <f t="shared" si="4"/>
        <v>3</v>
      </c>
      <c r="O9" s="71">
        <f t="shared" si="5"/>
        <v>2.0935101186322401E-3</v>
      </c>
    </row>
    <row r="10" spans="1:15" ht="15" customHeight="1">
      <c r="A10" s="17" t="s">
        <v>40</v>
      </c>
      <c r="B10" s="16" t="s">
        <v>41</v>
      </c>
      <c r="C10" s="18" t="s">
        <v>42</v>
      </c>
      <c r="D10" s="19">
        <v>41046</v>
      </c>
      <c r="E10" s="19">
        <v>39769</v>
      </c>
      <c r="F10" s="19">
        <f t="shared" si="0"/>
        <v>80815</v>
      </c>
      <c r="G10" s="71">
        <f t="shared" si="1"/>
        <v>3.8639492080613409E-2</v>
      </c>
      <c r="H10" s="19">
        <v>9</v>
      </c>
      <c r="I10" s="54">
        <v>13</v>
      </c>
      <c r="J10" s="54">
        <f t="shared" si="2"/>
        <v>22</v>
      </c>
      <c r="K10" s="71">
        <f t="shared" si="3"/>
        <v>6.4346300087744952E-3</v>
      </c>
      <c r="L10" s="19">
        <v>18</v>
      </c>
      <c r="M10" s="20">
        <v>11</v>
      </c>
      <c r="N10" s="19">
        <f t="shared" si="4"/>
        <v>29</v>
      </c>
      <c r="O10" s="71">
        <f t="shared" si="5"/>
        <v>2.0237264480111653E-2</v>
      </c>
    </row>
    <row r="11" spans="1:15" ht="15" customHeight="1">
      <c r="A11" s="17" t="s">
        <v>43</v>
      </c>
      <c r="B11" s="16" t="s">
        <v>44</v>
      </c>
      <c r="C11" s="18" t="s">
        <v>45</v>
      </c>
      <c r="D11" s="19">
        <v>46547</v>
      </c>
      <c r="E11" s="19">
        <v>45285</v>
      </c>
      <c r="F11" s="19">
        <f t="shared" si="0"/>
        <v>91832</v>
      </c>
      <c r="G11" s="71">
        <f t="shared" si="1"/>
        <v>4.3906970695376982E-2</v>
      </c>
      <c r="H11" s="19">
        <v>130</v>
      </c>
      <c r="I11" s="54">
        <v>151</v>
      </c>
      <c r="J11" s="54">
        <f t="shared" si="2"/>
        <v>281</v>
      </c>
      <c r="K11" s="71">
        <f t="shared" si="3"/>
        <v>8.218777420298333E-2</v>
      </c>
      <c r="L11" s="19">
        <v>111</v>
      </c>
      <c r="M11" s="20">
        <v>105</v>
      </c>
      <c r="N11" s="19">
        <f t="shared" si="4"/>
        <v>216</v>
      </c>
      <c r="O11" s="71">
        <f t="shared" si="5"/>
        <v>0.15073272854152128</v>
      </c>
    </row>
    <row r="12" spans="1:15" ht="15" customHeight="1">
      <c r="A12" s="17" t="s">
        <v>46</v>
      </c>
      <c r="B12" s="16" t="s">
        <v>47</v>
      </c>
      <c r="C12" s="18" t="s">
        <v>48</v>
      </c>
      <c r="D12" s="19">
        <v>87913</v>
      </c>
      <c r="E12" s="19">
        <v>84610</v>
      </c>
      <c r="F12" s="19">
        <f t="shared" si="0"/>
        <v>172523</v>
      </c>
      <c r="G12" s="71">
        <f t="shared" si="1"/>
        <v>8.2487175551861261E-2</v>
      </c>
      <c r="H12" s="19">
        <v>66</v>
      </c>
      <c r="I12" s="54">
        <v>74</v>
      </c>
      <c r="J12" s="54">
        <f t="shared" si="2"/>
        <v>140</v>
      </c>
      <c r="K12" s="71">
        <f t="shared" si="3"/>
        <v>4.094764551038315E-2</v>
      </c>
      <c r="L12" s="19">
        <v>30</v>
      </c>
      <c r="M12" s="20">
        <v>26</v>
      </c>
      <c r="N12" s="19">
        <f t="shared" si="4"/>
        <v>56</v>
      </c>
      <c r="O12" s="71">
        <f t="shared" si="5"/>
        <v>3.9078855547801813E-2</v>
      </c>
    </row>
    <row r="13" spans="1:15" ht="15" customHeight="1">
      <c r="A13" s="17" t="s">
        <v>49</v>
      </c>
      <c r="B13" s="16" t="s">
        <v>50</v>
      </c>
      <c r="C13" s="18" t="s">
        <v>51</v>
      </c>
      <c r="D13" s="19">
        <v>96722</v>
      </c>
      <c r="E13" s="19">
        <v>94571</v>
      </c>
      <c r="F13" s="19">
        <f t="shared" si="0"/>
        <v>191293</v>
      </c>
      <c r="G13" s="71">
        <f t="shared" si="1"/>
        <v>9.1461540043021483E-2</v>
      </c>
      <c r="H13" s="19">
        <v>611</v>
      </c>
      <c r="I13" s="54">
        <v>625</v>
      </c>
      <c r="J13" s="54">
        <f t="shared" si="2"/>
        <v>1236</v>
      </c>
      <c r="K13" s="71">
        <f t="shared" si="3"/>
        <v>0.36150921322023982</v>
      </c>
      <c r="L13" s="19">
        <v>209</v>
      </c>
      <c r="M13" s="20">
        <v>242</v>
      </c>
      <c r="N13" s="19">
        <f t="shared" si="4"/>
        <v>451</v>
      </c>
      <c r="O13" s="71">
        <f t="shared" si="5"/>
        <v>0.31472435450104674</v>
      </c>
    </row>
    <row r="14" spans="1:15" ht="15" customHeight="1">
      <c r="A14" s="17" t="s">
        <v>52</v>
      </c>
      <c r="B14" s="16" t="s">
        <v>53</v>
      </c>
      <c r="C14" s="18" t="s">
        <v>54</v>
      </c>
      <c r="D14" s="19">
        <v>46400</v>
      </c>
      <c r="E14" s="19">
        <v>45526</v>
      </c>
      <c r="F14" s="19">
        <f t="shared" si="0"/>
        <v>91926</v>
      </c>
      <c r="G14" s="71">
        <f t="shared" si="1"/>
        <v>4.3951914236249071E-2</v>
      </c>
      <c r="H14" s="19">
        <v>11</v>
      </c>
      <c r="I14" s="54">
        <v>3</v>
      </c>
      <c r="J14" s="54">
        <f t="shared" si="2"/>
        <v>14</v>
      </c>
      <c r="K14" s="71">
        <f t="shared" si="3"/>
        <v>4.0947645510383155E-3</v>
      </c>
      <c r="L14" s="19">
        <v>0</v>
      </c>
      <c r="M14" s="20">
        <v>1</v>
      </c>
      <c r="N14" s="19">
        <f t="shared" si="4"/>
        <v>1</v>
      </c>
      <c r="O14" s="71">
        <f t="shared" si="5"/>
        <v>6.9783670621074664E-4</v>
      </c>
    </row>
    <row r="15" spans="1:15" ht="15" customHeight="1">
      <c r="A15" s="17" t="s">
        <v>55</v>
      </c>
      <c r="B15" s="16" t="s">
        <v>56</v>
      </c>
      <c r="C15" s="18" t="s">
        <v>57</v>
      </c>
      <c r="D15" s="19">
        <v>35809</v>
      </c>
      <c r="E15" s="19">
        <v>35105</v>
      </c>
      <c r="F15" s="19">
        <f t="shared" si="0"/>
        <v>70914</v>
      </c>
      <c r="G15" s="71">
        <f t="shared" si="1"/>
        <v>3.3905598483012056E-2</v>
      </c>
      <c r="H15" s="19">
        <v>217</v>
      </c>
      <c r="I15" s="54">
        <v>207</v>
      </c>
      <c r="J15" s="54">
        <f t="shared" si="2"/>
        <v>424</v>
      </c>
      <c r="K15" s="71">
        <f t="shared" si="3"/>
        <v>0.12401286926001755</v>
      </c>
      <c r="L15" s="19">
        <v>53</v>
      </c>
      <c r="M15" s="20">
        <v>45</v>
      </c>
      <c r="N15" s="19">
        <f t="shared" si="4"/>
        <v>98</v>
      </c>
      <c r="O15" s="71">
        <f t="shared" si="5"/>
        <v>6.838799720865317E-2</v>
      </c>
    </row>
    <row r="16" spans="1:15" ht="15" customHeight="1">
      <c r="A16" s="17" t="s">
        <v>58</v>
      </c>
      <c r="B16" s="16" t="s">
        <v>59</v>
      </c>
      <c r="C16" s="18" t="s">
        <v>60</v>
      </c>
      <c r="D16" s="19">
        <v>74175</v>
      </c>
      <c r="E16" s="19">
        <v>72035</v>
      </c>
      <c r="F16" s="19">
        <f t="shared" si="0"/>
        <v>146210</v>
      </c>
      <c r="G16" s="71">
        <f t="shared" si="1"/>
        <v>6.9906330967103719E-2</v>
      </c>
      <c r="H16" s="19">
        <v>86</v>
      </c>
      <c r="I16" s="54">
        <v>102</v>
      </c>
      <c r="J16" s="54">
        <f t="shared" si="2"/>
        <v>188</v>
      </c>
      <c r="K16" s="71">
        <f t="shared" si="3"/>
        <v>5.4986838256800237E-2</v>
      </c>
      <c r="L16" s="19">
        <v>22</v>
      </c>
      <c r="M16" s="20">
        <v>27</v>
      </c>
      <c r="N16" s="19">
        <f t="shared" si="4"/>
        <v>49</v>
      </c>
      <c r="O16" s="71">
        <f t="shared" si="5"/>
        <v>3.4193998604326585E-2</v>
      </c>
    </row>
    <row r="17" spans="1:15" ht="15" customHeight="1">
      <c r="A17" s="17" t="s">
        <v>61</v>
      </c>
      <c r="B17" s="16" t="s">
        <v>62</v>
      </c>
      <c r="C17" s="18" t="s">
        <v>63</v>
      </c>
      <c r="D17" s="19">
        <v>57127</v>
      </c>
      <c r="E17" s="19">
        <v>54837</v>
      </c>
      <c r="F17" s="19">
        <f t="shared" si="0"/>
        <v>111964</v>
      </c>
      <c r="G17" s="71">
        <f t="shared" si="1"/>
        <v>5.3532538406407225E-2</v>
      </c>
      <c r="H17" s="19">
        <v>179</v>
      </c>
      <c r="I17" s="54">
        <v>185</v>
      </c>
      <c r="J17" s="54">
        <f t="shared" si="2"/>
        <v>364</v>
      </c>
      <c r="K17" s="71">
        <f t="shared" si="3"/>
        <v>0.10646387832699619</v>
      </c>
      <c r="L17" s="19">
        <v>50</v>
      </c>
      <c r="M17" s="20">
        <v>64</v>
      </c>
      <c r="N17" s="19">
        <f t="shared" si="4"/>
        <v>114</v>
      </c>
      <c r="O17" s="71">
        <f t="shared" si="5"/>
        <v>7.9553384508025127E-2</v>
      </c>
    </row>
    <row r="18" spans="1:15" ht="15" customHeight="1">
      <c r="A18" s="17" t="s">
        <v>64</v>
      </c>
      <c r="B18" s="16" t="s">
        <v>65</v>
      </c>
      <c r="C18" s="18" t="s">
        <v>66</v>
      </c>
      <c r="D18" s="19">
        <v>98938</v>
      </c>
      <c r="E18" s="19">
        <v>94969</v>
      </c>
      <c r="F18" s="19">
        <f t="shared" si="0"/>
        <v>193907</v>
      </c>
      <c r="G18" s="71">
        <f t="shared" si="1"/>
        <v>9.2711352977485673E-2</v>
      </c>
      <c r="H18" s="19">
        <v>102</v>
      </c>
      <c r="I18" s="54">
        <v>113</v>
      </c>
      <c r="J18" s="54">
        <f t="shared" si="2"/>
        <v>215</v>
      </c>
      <c r="K18" s="71">
        <f t="shared" si="3"/>
        <v>6.2883884176659841E-2</v>
      </c>
      <c r="L18" s="19">
        <v>41</v>
      </c>
      <c r="M18" s="20">
        <v>33</v>
      </c>
      <c r="N18" s="19">
        <f t="shared" si="4"/>
        <v>74</v>
      </c>
      <c r="O18" s="71">
        <f t="shared" si="5"/>
        <v>5.1639916259595256E-2</v>
      </c>
    </row>
    <row r="19" spans="1:15" ht="15" customHeight="1">
      <c r="A19" s="17" t="s">
        <v>67</v>
      </c>
      <c r="B19" s="16" t="s">
        <v>68</v>
      </c>
      <c r="C19" s="18" t="s">
        <v>69</v>
      </c>
      <c r="D19" s="19">
        <v>84421</v>
      </c>
      <c r="E19" s="19">
        <v>82610</v>
      </c>
      <c r="F19" s="19">
        <f t="shared" si="0"/>
        <v>167031</v>
      </c>
      <c r="G19" s="71">
        <f t="shared" si="1"/>
        <v>7.9861325270270858E-2</v>
      </c>
      <c r="H19" s="19">
        <v>66</v>
      </c>
      <c r="I19" s="54">
        <v>69</v>
      </c>
      <c r="J19" s="54">
        <f t="shared" si="2"/>
        <v>135</v>
      </c>
      <c r="K19" s="71">
        <f t="shared" si="3"/>
        <v>3.9485229599298038E-2</v>
      </c>
      <c r="L19" s="19">
        <v>20</v>
      </c>
      <c r="M19" s="20">
        <v>14</v>
      </c>
      <c r="N19" s="19">
        <f t="shared" si="4"/>
        <v>34</v>
      </c>
      <c r="O19" s="71">
        <f t="shared" si="5"/>
        <v>2.3726448011165389E-2</v>
      </c>
    </row>
    <row r="20" spans="1:15" ht="15" customHeight="1">
      <c r="A20" s="17" t="s">
        <v>70</v>
      </c>
      <c r="B20" s="16" t="s">
        <v>71</v>
      </c>
      <c r="C20" s="18" t="s">
        <v>72</v>
      </c>
      <c r="D20" s="19">
        <v>78295</v>
      </c>
      <c r="E20" s="19">
        <v>75884</v>
      </c>
      <c r="F20" s="19">
        <f t="shared" si="0"/>
        <v>154179</v>
      </c>
      <c r="G20" s="71">
        <f t="shared" si="1"/>
        <v>7.3716491362951123E-2</v>
      </c>
      <c r="H20" s="19">
        <v>41</v>
      </c>
      <c r="I20" s="54">
        <v>55</v>
      </c>
      <c r="J20" s="54">
        <f t="shared" si="2"/>
        <v>96</v>
      </c>
      <c r="K20" s="71">
        <f t="shared" si="3"/>
        <v>2.8078385492834163E-2</v>
      </c>
      <c r="L20" s="19">
        <v>23</v>
      </c>
      <c r="M20" s="20">
        <v>24</v>
      </c>
      <c r="N20" s="19">
        <f t="shared" si="4"/>
        <v>47</v>
      </c>
      <c r="O20" s="71">
        <f t="shared" si="5"/>
        <v>3.2798325191905092E-2</v>
      </c>
    </row>
    <row r="21" spans="1:15" ht="15" customHeight="1">
      <c r="A21" s="17" t="s">
        <v>73</v>
      </c>
      <c r="B21" s="16" t="s">
        <v>74</v>
      </c>
      <c r="C21" s="18" t="s">
        <v>75</v>
      </c>
      <c r="D21" s="19">
        <v>67746</v>
      </c>
      <c r="E21" s="19">
        <v>67490</v>
      </c>
      <c r="F21" s="19">
        <f t="shared" si="0"/>
        <v>135236</v>
      </c>
      <c r="G21" s="71">
        <f t="shared" si="1"/>
        <v>6.4659411631675254E-2</v>
      </c>
      <c r="H21" s="19">
        <v>17</v>
      </c>
      <c r="I21" s="54">
        <v>25</v>
      </c>
      <c r="J21" s="54">
        <f t="shared" si="2"/>
        <v>42</v>
      </c>
      <c r="K21" s="71">
        <f t="shared" si="3"/>
        <v>1.2284293653114946E-2</v>
      </c>
      <c r="L21" s="19">
        <v>8</v>
      </c>
      <c r="M21" s="20">
        <v>9</v>
      </c>
      <c r="N21" s="19">
        <f t="shared" si="4"/>
        <v>17</v>
      </c>
      <c r="O21" s="71">
        <f t="shared" si="5"/>
        <v>1.1863224005582694E-2</v>
      </c>
    </row>
    <row r="22" spans="1:15" ht="15" customHeight="1">
      <c r="A22" s="194">
        <v>2025</v>
      </c>
      <c r="B22" s="128"/>
      <c r="C22" s="195"/>
      <c r="D22" s="81">
        <f>SUM(D5:D21)</f>
        <v>1061821</v>
      </c>
      <c r="E22" s="81">
        <f t="shared" ref="E22:O22" si="6">SUM(E5:E21)</f>
        <v>1029692</v>
      </c>
      <c r="F22" s="81">
        <f t="shared" si="6"/>
        <v>2091513</v>
      </c>
      <c r="G22" s="89">
        <f>F22/H76</f>
        <v>0.99751707310326276</v>
      </c>
      <c r="H22" s="81">
        <f t="shared" si="6"/>
        <v>1649</v>
      </c>
      <c r="I22" s="81">
        <f t="shared" si="6"/>
        <v>1770</v>
      </c>
      <c r="J22" s="81">
        <f t="shared" si="6"/>
        <v>3419</v>
      </c>
      <c r="K22" s="89">
        <f>J22/H76</f>
        <v>1.6306429235391105E-3</v>
      </c>
      <c r="L22" s="81">
        <f t="shared" si="6"/>
        <v>710</v>
      </c>
      <c r="M22" s="81">
        <f t="shared" si="6"/>
        <v>723</v>
      </c>
      <c r="N22" s="81">
        <f t="shared" si="6"/>
        <v>1433</v>
      </c>
      <c r="O22" s="89">
        <f>N22/H76</f>
        <v>6.834487597050439E-4</v>
      </c>
    </row>
    <row r="23" spans="1:15" ht="15" customHeight="1">
      <c r="A23" s="191">
        <f t="shared" ref="A23:A26" si="7">A22-1</f>
        <v>2024</v>
      </c>
      <c r="B23" s="192"/>
      <c r="C23" s="193"/>
      <c r="D23" s="81">
        <v>1046977</v>
      </c>
      <c r="E23" s="81">
        <v>1014277</v>
      </c>
      <c r="F23" s="81">
        <f>SUM(D23:E23)</f>
        <v>2061254</v>
      </c>
      <c r="G23" s="89">
        <f>F23/H77</f>
        <v>0.99749712789134481</v>
      </c>
      <c r="H23" s="81">
        <v>1659</v>
      </c>
      <c r="I23" s="97">
        <v>1758</v>
      </c>
      <c r="J23" s="97">
        <f>SUM(H23:I23)</f>
        <v>3417</v>
      </c>
      <c r="K23" s="89">
        <f>J23/H77</f>
        <v>1.6535796587925239E-3</v>
      </c>
      <c r="L23" s="81">
        <v>697</v>
      </c>
      <c r="M23" s="97">
        <v>695</v>
      </c>
      <c r="N23" s="81">
        <f>SUM(L23:M23)</f>
        <v>1392</v>
      </c>
      <c r="O23" s="89">
        <f>N23/H77</f>
        <v>6.736268320278587E-4</v>
      </c>
    </row>
    <row r="24" spans="1:15" ht="15" customHeight="1">
      <c r="A24" s="191">
        <f t="shared" si="7"/>
        <v>2023</v>
      </c>
      <c r="B24" s="192"/>
      <c r="C24" s="193"/>
      <c r="D24" s="81">
        <v>1040848</v>
      </c>
      <c r="E24" s="81">
        <v>1008235</v>
      </c>
      <c r="F24" s="81">
        <f t="shared" ref="F24:F26" si="8">SUM(D24:E24)</f>
        <v>2049083</v>
      </c>
      <c r="G24" s="89">
        <f>F24/H78</f>
        <v>0.9974711309764307</v>
      </c>
      <c r="H24" s="81">
        <v>1653</v>
      </c>
      <c r="I24" s="97">
        <v>1771</v>
      </c>
      <c r="J24" s="97">
        <f t="shared" ref="J24:J26" si="9">SUM(H24:I24)</f>
        <v>3424</v>
      </c>
      <c r="K24" s="89">
        <f>J24/H78</f>
        <v>1.6667656471032646E-3</v>
      </c>
      <c r="L24" s="81">
        <v>698</v>
      </c>
      <c r="M24" s="97">
        <v>704</v>
      </c>
      <c r="N24" s="81">
        <f t="shared" ref="N24:N26" si="10">SUM(L24:M24)</f>
        <v>1402</v>
      </c>
      <c r="O24" s="89">
        <f>N24/H78</f>
        <v>6.824782234926334E-4</v>
      </c>
    </row>
    <row r="25" spans="1:15" ht="15" customHeight="1">
      <c r="A25" s="191">
        <f t="shared" si="7"/>
        <v>2022</v>
      </c>
      <c r="B25" s="192"/>
      <c r="C25" s="193"/>
      <c r="D25" s="81">
        <v>1032916</v>
      </c>
      <c r="E25" s="81">
        <v>1003320</v>
      </c>
      <c r="F25" s="81">
        <f t="shared" si="8"/>
        <v>2036236</v>
      </c>
      <c r="G25" s="89">
        <f>F25/H79</f>
        <v>0.99744495584515336</v>
      </c>
      <c r="H25" s="81">
        <v>1654</v>
      </c>
      <c r="I25" s="97">
        <v>1757</v>
      </c>
      <c r="J25" s="97">
        <f t="shared" si="9"/>
        <v>3411</v>
      </c>
      <c r="K25" s="89">
        <f>J25/H79</f>
        <v>1.6708695575502143E-3</v>
      </c>
      <c r="L25" s="81">
        <v>702</v>
      </c>
      <c r="M25" s="97">
        <v>714</v>
      </c>
      <c r="N25" s="81">
        <f t="shared" si="10"/>
        <v>1416</v>
      </c>
      <c r="O25" s="89">
        <f>N25/H79</f>
        <v>6.9362395001205024E-4</v>
      </c>
    </row>
    <row r="26" spans="1:15" ht="15" customHeight="1">
      <c r="A26" s="191">
        <f t="shared" si="7"/>
        <v>2021</v>
      </c>
      <c r="B26" s="192"/>
      <c r="C26" s="193"/>
      <c r="D26" s="81">
        <v>1013242</v>
      </c>
      <c r="E26" s="81">
        <v>983113</v>
      </c>
      <c r="F26" s="81">
        <f t="shared" si="8"/>
        <v>1996355</v>
      </c>
      <c r="G26" s="89">
        <f>F26/H80</f>
        <v>0.99735318759045644</v>
      </c>
      <c r="H26" s="81">
        <v>1680</v>
      </c>
      <c r="I26" s="97">
        <v>1785</v>
      </c>
      <c r="J26" s="97">
        <f t="shared" si="9"/>
        <v>3465</v>
      </c>
      <c r="K26" s="89">
        <f>J26/H80</f>
        <v>1.7310692712473141E-3</v>
      </c>
      <c r="L26" s="81">
        <v>697</v>
      </c>
      <c r="M26" s="97">
        <v>721</v>
      </c>
      <c r="N26" s="81">
        <f t="shared" si="10"/>
        <v>1418</v>
      </c>
      <c r="O26" s="89">
        <f>N26/H80</f>
        <v>7.0841449541953578E-4</v>
      </c>
    </row>
    <row r="27" spans="1:15" ht="15" customHeight="1">
      <c r="A27" s="236"/>
      <c r="B27" s="133"/>
      <c r="C27" s="134"/>
      <c r="D27" s="33"/>
      <c r="E27" s="33"/>
      <c r="F27" s="33"/>
      <c r="G27" s="34"/>
      <c r="H27" s="33"/>
      <c r="I27" s="35"/>
      <c r="J27" s="35"/>
      <c r="K27" s="34"/>
      <c r="L27" s="33"/>
      <c r="M27" s="35"/>
      <c r="N27" s="33"/>
      <c r="O27" s="34"/>
    </row>
    <row r="28" spans="1:15" ht="27.75" customHeight="1">
      <c r="A28" s="224" t="s">
        <v>123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</row>
    <row r="29" spans="1:15" ht="15" customHeight="1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6"/>
    </row>
    <row r="30" spans="1:15" ht="15" customHeight="1">
      <c r="A30" s="146" t="s">
        <v>16</v>
      </c>
      <c r="B30" s="188" t="s">
        <v>1</v>
      </c>
      <c r="C30" s="189"/>
      <c r="D30" s="152" t="s">
        <v>127</v>
      </c>
      <c r="E30" s="130"/>
      <c r="F30" s="130"/>
      <c r="G30" s="131"/>
      <c r="H30" s="148" t="s">
        <v>128</v>
      </c>
      <c r="I30" s="149"/>
      <c r="J30" s="149"/>
      <c r="K30" s="150"/>
      <c r="L30" s="148" t="s">
        <v>129</v>
      </c>
      <c r="M30" s="149"/>
      <c r="N30" s="149"/>
      <c r="O30" s="150"/>
    </row>
    <row r="31" spans="1:15" ht="15" customHeight="1">
      <c r="A31" s="136"/>
      <c r="B31" s="139"/>
      <c r="C31" s="140"/>
      <c r="D31" s="16" t="s">
        <v>22</v>
      </c>
      <c r="E31" s="16" t="s">
        <v>23</v>
      </c>
      <c r="F31" s="16" t="s">
        <v>4</v>
      </c>
      <c r="G31" s="16" t="s">
        <v>24</v>
      </c>
      <c r="H31" s="16" t="s">
        <v>22</v>
      </c>
      <c r="I31" s="14" t="s">
        <v>23</v>
      </c>
      <c r="J31" s="14" t="s">
        <v>4</v>
      </c>
      <c r="K31" s="16" t="s">
        <v>24</v>
      </c>
      <c r="L31" s="16" t="s">
        <v>22</v>
      </c>
      <c r="M31" s="14" t="s">
        <v>23</v>
      </c>
      <c r="N31" s="16" t="s">
        <v>4</v>
      </c>
      <c r="O31" s="16" t="s">
        <v>24</v>
      </c>
    </row>
    <row r="32" spans="1:15" ht="15" customHeight="1">
      <c r="A32" s="17" t="s">
        <v>25</v>
      </c>
      <c r="B32" s="16" t="s">
        <v>26</v>
      </c>
      <c r="C32" s="18" t="s">
        <v>27</v>
      </c>
      <c r="D32" s="19">
        <v>0</v>
      </c>
      <c r="E32" s="19">
        <v>0</v>
      </c>
      <c r="F32" s="19">
        <f>D32+E32</f>
        <v>0</v>
      </c>
      <c r="G32" s="71">
        <f>F32/$F$49</f>
        <v>0</v>
      </c>
      <c r="H32" s="19">
        <v>0</v>
      </c>
      <c r="I32" s="54">
        <v>0</v>
      </c>
      <c r="J32" s="54">
        <f>H32+I32</f>
        <v>0</v>
      </c>
      <c r="K32" s="71">
        <f>J32/$J$49</f>
        <v>0</v>
      </c>
      <c r="L32" s="19">
        <v>0</v>
      </c>
      <c r="M32" s="54">
        <v>0</v>
      </c>
      <c r="N32" s="19">
        <f>L32+M32</f>
        <v>0</v>
      </c>
      <c r="O32" s="71">
        <f>N32/$N$49</f>
        <v>0</v>
      </c>
    </row>
    <row r="33" spans="1:15" ht="15" customHeight="1">
      <c r="A33" s="17" t="s">
        <v>28</v>
      </c>
      <c r="B33" s="16" t="s">
        <v>29</v>
      </c>
      <c r="C33" s="18" t="s">
        <v>30</v>
      </c>
      <c r="D33" s="19">
        <v>0</v>
      </c>
      <c r="E33" s="19">
        <v>0</v>
      </c>
      <c r="F33" s="19">
        <f t="shared" ref="F33:F48" si="11">D33+E33</f>
        <v>0</v>
      </c>
      <c r="G33" s="71">
        <f t="shared" ref="G33:G49" si="12">F33/$F$49</f>
        <v>0</v>
      </c>
      <c r="H33" s="19">
        <v>0</v>
      </c>
      <c r="I33" s="54">
        <v>0</v>
      </c>
      <c r="J33" s="54">
        <f t="shared" ref="J33:J48" si="13">H33+I33</f>
        <v>0</v>
      </c>
      <c r="K33" s="71">
        <f t="shared" ref="K33:K49" si="14">J33/$J$49</f>
        <v>0</v>
      </c>
      <c r="L33" s="19">
        <v>0</v>
      </c>
      <c r="M33" s="54">
        <v>1</v>
      </c>
      <c r="N33" s="19">
        <f t="shared" ref="N33:N48" si="15">L33+M33</f>
        <v>1</v>
      </c>
      <c r="O33" s="71">
        <f t="shared" ref="O33:O49" si="16">N33/$N$49</f>
        <v>2.2727272727272728E-2</v>
      </c>
    </row>
    <row r="34" spans="1:15" ht="15" customHeight="1">
      <c r="A34" s="17" t="s">
        <v>31</v>
      </c>
      <c r="B34" s="16" t="s">
        <v>32</v>
      </c>
      <c r="C34" s="18" t="s">
        <v>33</v>
      </c>
      <c r="D34" s="19">
        <v>0</v>
      </c>
      <c r="E34" s="19">
        <v>0</v>
      </c>
      <c r="F34" s="19">
        <f t="shared" si="11"/>
        <v>0</v>
      </c>
      <c r="G34" s="71">
        <f t="shared" si="12"/>
        <v>0</v>
      </c>
      <c r="H34" s="19">
        <v>7</v>
      </c>
      <c r="I34" s="54">
        <v>5</v>
      </c>
      <c r="J34" s="54">
        <f t="shared" si="13"/>
        <v>12</v>
      </c>
      <c r="K34" s="71">
        <f t="shared" si="14"/>
        <v>5.6872037914691941E-2</v>
      </c>
      <c r="L34" s="19">
        <v>0</v>
      </c>
      <c r="M34" s="54">
        <v>0</v>
      </c>
      <c r="N34" s="19">
        <f t="shared" si="15"/>
        <v>0</v>
      </c>
      <c r="O34" s="71">
        <f t="shared" si="16"/>
        <v>0</v>
      </c>
    </row>
    <row r="35" spans="1:15" ht="15" customHeight="1">
      <c r="A35" s="17" t="s">
        <v>34</v>
      </c>
      <c r="B35" s="16" t="s">
        <v>35</v>
      </c>
      <c r="C35" s="18" t="s">
        <v>36</v>
      </c>
      <c r="D35" s="19">
        <v>0</v>
      </c>
      <c r="E35" s="19">
        <v>0</v>
      </c>
      <c r="F35" s="19">
        <f t="shared" si="11"/>
        <v>0</v>
      </c>
      <c r="G35" s="71">
        <f t="shared" si="12"/>
        <v>0</v>
      </c>
      <c r="H35" s="19">
        <v>0</v>
      </c>
      <c r="I35" s="54">
        <v>0</v>
      </c>
      <c r="J35" s="54">
        <f t="shared" si="13"/>
        <v>0</v>
      </c>
      <c r="K35" s="71">
        <f t="shared" si="14"/>
        <v>0</v>
      </c>
      <c r="L35" s="19">
        <v>0</v>
      </c>
      <c r="M35" s="54">
        <v>0</v>
      </c>
      <c r="N35" s="19">
        <f t="shared" si="15"/>
        <v>0</v>
      </c>
      <c r="O35" s="71">
        <f t="shared" si="16"/>
        <v>0</v>
      </c>
    </row>
    <row r="36" spans="1:15" ht="15" customHeight="1">
      <c r="A36" s="17" t="s">
        <v>37</v>
      </c>
      <c r="B36" s="16" t="s">
        <v>38</v>
      </c>
      <c r="C36" s="18" t="s">
        <v>39</v>
      </c>
      <c r="D36" s="19">
        <v>0</v>
      </c>
      <c r="E36" s="19">
        <v>0</v>
      </c>
      <c r="F36" s="19">
        <f t="shared" si="11"/>
        <v>0</v>
      </c>
      <c r="G36" s="71">
        <f t="shared" si="12"/>
        <v>0</v>
      </c>
      <c r="H36" s="19">
        <v>0</v>
      </c>
      <c r="I36" s="54">
        <v>0</v>
      </c>
      <c r="J36" s="54">
        <f t="shared" si="13"/>
        <v>0</v>
      </c>
      <c r="K36" s="71">
        <f t="shared" si="14"/>
        <v>0</v>
      </c>
      <c r="L36" s="19">
        <v>0</v>
      </c>
      <c r="M36" s="54">
        <v>0</v>
      </c>
      <c r="N36" s="19">
        <f t="shared" si="15"/>
        <v>0</v>
      </c>
      <c r="O36" s="71">
        <f t="shared" si="16"/>
        <v>0</v>
      </c>
    </row>
    <row r="37" spans="1:15" ht="15" customHeight="1">
      <c r="A37" s="17" t="s">
        <v>40</v>
      </c>
      <c r="B37" s="16" t="s">
        <v>41</v>
      </c>
      <c r="C37" s="18" t="s">
        <v>42</v>
      </c>
      <c r="D37" s="19">
        <v>0</v>
      </c>
      <c r="E37" s="19">
        <v>0</v>
      </c>
      <c r="F37" s="19">
        <f t="shared" si="11"/>
        <v>0</v>
      </c>
      <c r="G37" s="71">
        <f t="shared" si="12"/>
        <v>0</v>
      </c>
      <c r="H37" s="19">
        <v>0</v>
      </c>
      <c r="I37" s="54">
        <v>1</v>
      </c>
      <c r="J37" s="54">
        <f t="shared" si="13"/>
        <v>1</v>
      </c>
      <c r="K37" s="71">
        <f t="shared" si="14"/>
        <v>4.7393364928909956E-3</v>
      </c>
      <c r="L37" s="19">
        <v>0</v>
      </c>
      <c r="M37" s="54">
        <v>0</v>
      </c>
      <c r="N37" s="19">
        <f t="shared" si="15"/>
        <v>0</v>
      </c>
      <c r="O37" s="71">
        <f t="shared" si="16"/>
        <v>0</v>
      </c>
    </row>
    <row r="38" spans="1:15" ht="15" customHeight="1">
      <c r="A38" s="17" t="s">
        <v>43</v>
      </c>
      <c r="B38" s="16" t="s">
        <v>44</v>
      </c>
      <c r="C38" s="18" t="s">
        <v>45</v>
      </c>
      <c r="D38" s="19">
        <v>1</v>
      </c>
      <c r="E38" s="19">
        <v>0</v>
      </c>
      <c r="F38" s="19">
        <f t="shared" si="11"/>
        <v>1</v>
      </c>
      <c r="G38" s="71">
        <f t="shared" si="12"/>
        <v>7.1428571428571425E-2</v>
      </c>
      <c r="H38" s="19">
        <v>14</v>
      </c>
      <c r="I38" s="54">
        <v>14</v>
      </c>
      <c r="J38" s="54">
        <f t="shared" si="13"/>
        <v>28</v>
      </c>
      <c r="K38" s="71">
        <f t="shared" si="14"/>
        <v>0.13270142180094788</v>
      </c>
      <c r="L38" s="19">
        <v>5</v>
      </c>
      <c r="M38" s="54">
        <v>3</v>
      </c>
      <c r="N38" s="19">
        <f t="shared" si="15"/>
        <v>8</v>
      </c>
      <c r="O38" s="71">
        <f t="shared" si="16"/>
        <v>0.18181818181818182</v>
      </c>
    </row>
    <row r="39" spans="1:15" ht="15" customHeight="1">
      <c r="A39" s="17" t="s">
        <v>46</v>
      </c>
      <c r="B39" s="16" t="s">
        <v>47</v>
      </c>
      <c r="C39" s="18" t="s">
        <v>48</v>
      </c>
      <c r="D39" s="19">
        <v>0</v>
      </c>
      <c r="E39" s="19">
        <v>0</v>
      </c>
      <c r="F39" s="19">
        <f t="shared" si="11"/>
        <v>0</v>
      </c>
      <c r="G39" s="71">
        <f t="shared" si="12"/>
        <v>0</v>
      </c>
      <c r="H39" s="19">
        <v>10</v>
      </c>
      <c r="I39" s="54">
        <v>2</v>
      </c>
      <c r="J39" s="54">
        <f t="shared" si="13"/>
        <v>12</v>
      </c>
      <c r="K39" s="71">
        <f t="shared" si="14"/>
        <v>5.6872037914691941E-2</v>
      </c>
      <c r="L39" s="19">
        <v>1</v>
      </c>
      <c r="M39" s="54">
        <v>0</v>
      </c>
      <c r="N39" s="19">
        <f t="shared" si="15"/>
        <v>1</v>
      </c>
      <c r="O39" s="71">
        <f t="shared" si="16"/>
        <v>2.2727272727272728E-2</v>
      </c>
    </row>
    <row r="40" spans="1:15" ht="15" customHeight="1">
      <c r="A40" s="17" t="s">
        <v>49</v>
      </c>
      <c r="B40" s="16" t="s">
        <v>50</v>
      </c>
      <c r="C40" s="18" t="s">
        <v>51</v>
      </c>
      <c r="D40" s="19">
        <v>4</v>
      </c>
      <c r="E40" s="19">
        <v>2</v>
      </c>
      <c r="F40" s="19">
        <f t="shared" si="11"/>
        <v>6</v>
      </c>
      <c r="G40" s="71">
        <f t="shared" si="12"/>
        <v>0.42857142857142855</v>
      </c>
      <c r="H40" s="19">
        <v>24</v>
      </c>
      <c r="I40" s="54">
        <v>22</v>
      </c>
      <c r="J40" s="54">
        <f t="shared" si="13"/>
        <v>46</v>
      </c>
      <c r="K40" s="71">
        <f t="shared" si="14"/>
        <v>0.21800947867298578</v>
      </c>
      <c r="L40" s="19">
        <v>12</v>
      </c>
      <c r="M40" s="54">
        <v>5</v>
      </c>
      <c r="N40" s="19">
        <f t="shared" si="15"/>
        <v>17</v>
      </c>
      <c r="O40" s="71">
        <f t="shared" si="16"/>
        <v>0.38636363636363635</v>
      </c>
    </row>
    <row r="41" spans="1:15" ht="15" customHeight="1">
      <c r="A41" s="17" t="s">
        <v>52</v>
      </c>
      <c r="B41" s="16" t="s">
        <v>53</v>
      </c>
      <c r="C41" s="18" t="s">
        <v>54</v>
      </c>
      <c r="D41" s="19">
        <v>0</v>
      </c>
      <c r="E41" s="19">
        <v>0</v>
      </c>
      <c r="F41" s="19">
        <f t="shared" si="11"/>
        <v>0</v>
      </c>
      <c r="G41" s="71">
        <f t="shared" si="12"/>
        <v>0</v>
      </c>
      <c r="H41" s="19">
        <v>3</v>
      </c>
      <c r="I41" s="54">
        <v>1</v>
      </c>
      <c r="J41" s="54">
        <f t="shared" si="13"/>
        <v>4</v>
      </c>
      <c r="K41" s="71">
        <f t="shared" si="14"/>
        <v>1.8957345971563982E-2</v>
      </c>
      <c r="L41" s="19">
        <v>0</v>
      </c>
      <c r="M41" s="54">
        <v>0</v>
      </c>
      <c r="N41" s="19">
        <f t="shared" si="15"/>
        <v>0</v>
      </c>
      <c r="O41" s="71">
        <f t="shared" si="16"/>
        <v>0</v>
      </c>
    </row>
    <row r="42" spans="1:15" ht="15" customHeight="1">
      <c r="A42" s="17" t="s">
        <v>55</v>
      </c>
      <c r="B42" s="16" t="s">
        <v>56</v>
      </c>
      <c r="C42" s="18" t="s">
        <v>57</v>
      </c>
      <c r="D42" s="19">
        <v>0</v>
      </c>
      <c r="E42" s="19">
        <v>2</v>
      </c>
      <c r="F42" s="19">
        <f t="shared" si="11"/>
        <v>2</v>
      </c>
      <c r="G42" s="71">
        <f t="shared" si="12"/>
        <v>0.14285714285714285</v>
      </c>
      <c r="H42" s="19">
        <v>6</v>
      </c>
      <c r="I42" s="54">
        <v>6</v>
      </c>
      <c r="J42" s="54">
        <f t="shared" si="13"/>
        <v>12</v>
      </c>
      <c r="K42" s="71">
        <f t="shared" si="14"/>
        <v>5.6872037914691941E-2</v>
      </c>
      <c r="L42" s="19">
        <v>0</v>
      </c>
      <c r="M42" s="54">
        <v>0</v>
      </c>
      <c r="N42" s="19">
        <f t="shared" si="15"/>
        <v>0</v>
      </c>
      <c r="O42" s="71">
        <f t="shared" si="16"/>
        <v>0</v>
      </c>
    </row>
    <row r="43" spans="1:15" ht="15" customHeight="1">
      <c r="A43" s="17" t="s">
        <v>58</v>
      </c>
      <c r="B43" s="16" t="s">
        <v>59</v>
      </c>
      <c r="C43" s="18" t="s">
        <v>60</v>
      </c>
      <c r="D43" s="19">
        <v>0</v>
      </c>
      <c r="E43" s="19">
        <v>0</v>
      </c>
      <c r="F43" s="19">
        <f t="shared" si="11"/>
        <v>0</v>
      </c>
      <c r="G43" s="71">
        <f t="shared" si="12"/>
        <v>0</v>
      </c>
      <c r="H43" s="19">
        <v>23</v>
      </c>
      <c r="I43" s="54">
        <v>14</v>
      </c>
      <c r="J43" s="54">
        <f t="shared" si="13"/>
        <v>37</v>
      </c>
      <c r="K43" s="71">
        <f t="shared" si="14"/>
        <v>0.17535545023696683</v>
      </c>
      <c r="L43" s="19">
        <v>0</v>
      </c>
      <c r="M43" s="54">
        <v>0</v>
      </c>
      <c r="N43" s="19">
        <f t="shared" si="15"/>
        <v>0</v>
      </c>
      <c r="O43" s="71">
        <f t="shared" si="16"/>
        <v>0</v>
      </c>
    </row>
    <row r="44" spans="1:15" ht="15" customHeight="1">
      <c r="A44" s="17" t="s">
        <v>61</v>
      </c>
      <c r="B44" s="16" t="s">
        <v>62</v>
      </c>
      <c r="C44" s="18" t="s">
        <v>63</v>
      </c>
      <c r="D44" s="19">
        <v>2</v>
      </c>
      <c r="E44" s="19">
        <v>1</v>
      </c>
      <c r="F44" s="19">
        <f t="shared" si="11"/>
        <v>3</v>
      </c>
      <c r="G44" s="71">
        <f t="shared" si="12"/>
        <v>0.21428571428571427</v>
      </c>
      <c r="H44" s="19">
        <v>20</v>
      </c>
      <c r="I44" s="54">
        <v>16</v>
      </c>
      <c r="J44" s="54">
        <f t="shared" si="13"/>
        <v>36</v>
      </c>
      <c r="K44" s="71">
        <f t="shared" si="14"/>
        <v>0.17061611374407584</v>
      </c>
      <c r="L44" s="19">
        <v>1</v>
      </c>
      <c r="M44" s="54">
        <v>1</v>
      </c>
      <c r="N44" s="19">
        <f t="shared" si="15"/>
        <v>2</v>
      </c>
      <c r="O44" s="71">
        <f t="shared" si="16"/>
        <v>4.5454545454545456E-2</v>
      </c>
    </row>
    <row r="45" spans="1:15" ht="15" customHeight="1">
      <c r="A45" s="17" t="s">
        <v>64</v>
      </c>
      <c r="B45" s="16" t="s">
        <v>65</v>
      </c>
      <c r="C45" s="18" t="s">
        <v>66</v>
      </c>
      <c r="D45" s="19">
        <v>1</v>
      </c>
      <c r="E45" s="19">
        <v>0</v>
      </c>
      <c r="F45" s="19">
        <f t="shared" si="11"/>
        <v>1</v>
      </c>
      <c r="G45" s="71">
        <f t="shared" si="12"/>
        <v>7.1428571428571425E-2</v>
      </c>
      <c r="H45" s="19">
        <v>9</v>
      </c>
      <c r="I45" s="54">
        <v>3</v>
      </c>
      <c r="J45" s="54">
        <f t="shared" si="13"/>
        <v>12</v>
      </c>
      <c r="K45" s="71">
        <f t="shared" si="14"/>
        <v>5.6872037914691941E-2</v>
      </c>
      <c r="L45" s="19">
        <v>0</v>
      </c>
      <c r="M45" s="54">
        <v>0</v>
      </c>
      <c r="N45" s="19">
        <f t="shared" si="15"/>
        <v>0</v>
      </c>
      <c r="O45" s="71">
        <f t="shared" si="16"/>
        <v>0</v>
      </c>
    </row>
    <row r="46" spans="1:15" ht="15" customHeight="1">
      <c r="A46" s="17" t="s">
        <v>67</v>
      </c>
      <c r="B46" s="16" t="s">
        <v>68</v>
      </c>
      <c r="C46" s="18" t="s">
        <v>69</v>
      </c>
      <c r="D46" s="19">
        <v>0</v>
      </c>
      <c r="E46" s="19">
        <v>0</v>
      </c>
      <c r="F46" s="19">
        <f t="shared" si="11"/>
        <v>0</v>
      </c>
      <c r="G46" s="71">
        <f t="shared" si="12"/>
        <v>0</v>
      </c>
      <c r="H46" s="19">
        <v>0</v>
      </c>
      <c r="I46" s="54">
        <v>0</v>
      </c>
      <c r="J46" s="54">
        <f t="shared" si="13"/>
        <v>0</v>
      </c>
      <c r="K46" s="71">
        <f t="shared" si="14"/>
        <v>0</v>
      </c>
      <c r="L46" s="19">
        <v>1</v>
      </c>
      <c r="M46" s="54">
        <v>2</v>
      </c>
      <c r="N46" s="19">
        <f t="shared" si="15"/>
        <v>3</v>
      </c>
      <c r="O46" s="71">
        <f t="shared" si="16"/>
        <v>6.8181818181818177E-2</v>
      </c>
    </row>
    <row r="47" spans="1:15" ht="15" customHeight="1">
      <c r="A47" s="17" t="s">
        <v>70</v>
      </c>
      <c r="B47" s="16" t="s">
        <v>71</v>
      </c>
      <c r="C47" s="18" t="s">
        <v>72</v>
      </c>
      <c r="D47" s="19">
        <v>0</v>
      </c>
      <c r="E47" s="19">
        <v>0</v>
      </c>
      <c r="F47" s="19">
        <f t="shared" si="11"/>
        <v>0</v>
      </c>
      <c r="G47" s="71">
        <f t="shared" si="12"/>
        <v>0</v>
      </c>
      <c r="H47" s="19">
        <v>3</v>
      </c>
      <c r="I47" s="54">
        <v>3</v>
      </c>
      <c r="J47" s="54">
        <f t="shared" si="13"/>
        <v>6</v>
      </c>
      <c r="K47" s="71">
        <f t="shared" si="14"/>
        <v>2.843601895734597E-2</v>
      </c>
      <c r="L47" s="19">
        <v>1</v>
      </c>
      <c r="M47" s="54">
        <v>2</v>
      </c>
      <c r="N47" s="19">
        <f t="shared" si="15"/>
        <v>3</v>
      </c>
      <c r="O47" s="71">
        <f t="shared" si="16"/>
        <v>6.8181818181818177E-2</v>
      </c>
    </row>
    <row r="48" spans="1:15" ht="15" customHeight="1">
      <c r="A48" s="17" t="s">
        <v>73</v>
      </c>
      <c r="B48" s="16" t="s">
        <v>74</v>
      </c>
      <c r="C48" s="18" t="s">
        <v>75</v>
      </c>
      <c r="D48" s="19">
        <v>1</v>
      </c>
      <c r="E48" s="19">
        <v>0</v>
      </c>
      <c r="F48" s="19">
        <f t="shared" si="11"/>
        <v>1</v>
      </c>
      <c r="G48" s="71">
        <f t="shared" si="12"/>
        <v>7.1428571428571425E-2</v>
      </c>
      <c r="H48" s="19">
        <v>2</v>
      </c>
      <c r="I48" s="54">
        <v>3</v>
      </c>
      <c r="J48" s="54">
        <f t="shared" si="13"/>
        <v>5</v>
      </c>
      <c r="K48" s="71">
        <f t="shared" si="14"/>
        <v>2.3696682464454975E-2</v>
      </c>
      <c r="L48" s="19">
        <v>2</v>
      </c>
      <c r="M48" s="54">
        <v>7</v>
      </c>
      <c r="N48" s="19">
        <f t="shared" si="15"/>
        <v>9</v>
      </c>
      <c r="O48" s="71">
        <f t="shared" si="16"/>
        <v>0.20454545454545456</v>
      </c>
    </row>
    <row r="49" spans="1:15" ht="15" customHeight="1" thickBot="1">
      <c r="A49" s="194">
        <v>2025</v>
      </c>
      <c r="B49" s="128"/>
      <c r="C49" s="195"/>
      <c r="D49" s="81">
        <f>SUM(D32:D48)</f>
        <v>9</v>
      </c>
      <c r="E49" s="81">
        <f t="shared" ref="E49:N49" si="17">SUM(E32:E48)</f>
        <v>5</v>
      </c>
      <c r="F49" s="81">
        <f t="shared" si="17"/>
        <v>14</v>
      </c>
      <c r="G49" s="98">
        <f>F49/H76</f>
        <v>6.677098838709431E-6</v>
      </c>
      <c r="H49" s="81">
        <f t="shared" si="17"/>
        <v>121</v>
      </c>
      <c r="I49" s="81">
        <f t="shared" si="17"/>
        <v>90</v>
      </c>
      <c r="J49" s="81">
        <f t="shared" si="17"/>
        <v>211</v>
      </c>
      <c r="K49" s="99">
        <f>J49/H76</f>
        <v>1.0063341821197786E-4</v>
      </c>
      <c r="L49" s="81">
        <f t="shared" si="17"/>
        <v>23</v>
      </c>
      <c r="M49" s="81">
        <f t="shared" si="17"/>
        <v>21</v>
      </c>
      <c r="N49" s="81">
        <f t="shared" si="17"/>
        <v>44</v>
      </c>
      <c r="O49" s="98">
        <f>N49/H76</f>
        <v>2.0985167778801069E-5</v>
      </c>
    </row>
    <row r="50" spans="1:15" ht="15" customHeight="1" thickBot="1">
      <c r="A50" s="191">
        <v>2024</v>
      </c>
      <c r="B50" s="192"/>
      <c r="C50" s="193"/>
      <c r="D50" s="81">
        <v>8</v>
      </c>
      <c r="E50" s="81">
        <v>7</v>
      </c>
      <c r="F50" s="81">
        <f>SUM(D50:E50)</f>
        <v>15</v>
      </c>
      <c r="G50" s="98">
        <f>F50/H77</f>
        <v>7.2589098278864084E-6</v>
      </c>
      <c r="H50" s="81">
        <v>119</v>
      </c>
      <c r="I50" s="97">
        <v>93</v>
      </c>
      <c r="J50" s="97">
        <f>SUM(H50:I50)</f>
        <v>212</v>
      </c>
      <c r="K50" s="99">
        <f>J50/H77</f>
        <v>1.0259259223412791E-4</v>
      </c>
      <c r="L50" s="81">
        <v>26</v>
      </c>
      <c r="M50" s="97">
        <v>23</v>
      </c>
      <c r="N50" s="81">
        <f>SUM(L50:M50)</f>
        <v>49</v>
      </c>
      <c r="O50" s="98">
        <f>N50/H77</f>
        <v>2.3712438771095601E-5</v>
      </c>
    </row>
    <row r="51" spans="1:15" ht="15" customHeight="1" thickBot="1">
      <c r="A51" s="191">
        <v>2023</v>
      </c>
      <c r="B51" s="192"/>
      <c r="C51" s="193"/>
      <c r="D51" s="81">
        <v>8</v>
      </c>
      <c r="E51" s="81">
        <v>8</v>
      </c>
      <c r="F51" s="81">
        <f t="shared" ref="F51:F53" si="18">SUM(D51:E51)</f>
        <v>16</v>
      </c>
      <c r="G51" s="98">
        <f>F51/H78</f>
        <v>7.788624519174133E-6</v>
      </c>
      <c r="H51" s="81">
        <v>119</v>
      </c>
      <c r="I51" s="97">
        <v>96</v>
      </c>
      <c r="J51" s="97">
        <f t="shared" ref="J51:J53" si="19">SUM(H51:I51)</f>
        <v>215</v>
      </c>
      <c r="K51" s="99">
        <f>J51/H78</f>
        <v>1.0465964197640242E-4</v>
      </c>
      <c r="L51" s="81">
        <v>28</v>
      </c>
      <c r="M51" s="97">
        <v>25</v>
      </c>
      <c r="N51" s="81">
        <f t="shared" ref="N51:N53" si="20">SUM(L51:M51)</f>
        <v>53</v>
      </c>
      <c r="O51" s="98">
        <f>N51/H78</f>
        <v>2.5799818719764315E-5</v>
      </c>
    </row>
    <row r="52" spans="1:15" ht="15" customHeight="1">
      <c r="A52" s="232">
        <v>2022</v>
      </c>
      <c r="B52" s="233"/>
      <c r="C52" s="234"/>
      <c r="D52" s="91">
        <v>11</v>
      </c>
      <c r="E52" s="91">
        <v>8</v>
      </c>
      <c r="F52" s="81">
        <f t="shared" si="18"/>
        <v>19</v>
      </c>
      <c r="G52" s="98">
        <f>F52/H79</f>
        <v>9.3071010241729909E-6</v>
      </c>
      <c r="H52" s="91">
        <v>117</v>
      </c>
      <c r="I52" s="100">
        <v>99</v>
      </c>
      <c r="J52" s="97">
        <f t="shared" si="19"/>
        <v>216</v>
      </c>
      <c r="K52" s="99">
        <f>J52/H79</f>
        <v>1.0580704322217715E-4</v>
      </c>
      <c r="L52" s="91">
        <v>38</v>
      </c>
      <c r="M52" s="100">
        <v>32</v>
      </c>
      <c r="N52" s="81">
        <f t="shared" si="20"/>
        <v>70</v>
      </c>
      <c r="O52" s="98">
        <f>N52/H79</f>
        <v>3.4289319562742597E-5</v>
      </c>
    </row>
    <row r="53" spans="1:15" ht="15" customHeight="1">
      <c r="A53" s="225">
        <v>2021</v>
      </c>
      <c r="B53" s="226"/>
      <c r="C53" s="226"/>
      <c r="D53" s="101">
        <v>9</v>
      </c>
      <c r="E53" s="101">
        <v>8</v>
      </c>
      <c r="F53" s="81">
        <f t="shared" si="18"/>
        <v>17</v>
      </c>
      <c r="G53" s="98">
        <f t="shared" ref="G53" si="21">F53/H80*100</f>
        <v>8.4929805515741234E-4</v>
      </c>
      <c r="H53" s="101">
        <v>123</v>
      </c>
      <c r="I53" s="101">
        <v>109</v>
      </c>
      <c r="J53" s="97">
        <f t="shared" si="19"/>
        <v>232</v>
      </c>
      <c r="K53" s="99">
        <f>J53/H80</f>
        <v>1.1590420517442334E-4</v>
      </c>
      <c r="L53" s="101">
        <v>42</v>
      </c>
      <c r="M53" s="101">
        <v>37</v>
      </c>
      <c r="N53" s="81">
        <f t="shared" si="20"/>
        <v>79</v>
      </c>
      <c r="O53" s="98">
        <f>N53/H80</f>
        <v>3.9467380210256223E-5</v>
      </c>
    </row>
    <row r="54" spans="1:15" ht="15" customHeight="1">
      <c r="A54" s="227"/>
      <c r="B54" s="228"/>
      <c r="C54" s="228"/>
      <c r="D54" s="33"/>
      <c r="E54" s="33"/>
      <c r="F54" s="33"/>
      <c r="G54" s="34"/>
      <c r="H54" s="33"/>
      <c r="I54" s="64"/>
      <c r="J54" s="64"/>
      <c r="K54" s="34"/>
      <c r="L54" s="33"/>
      <c r="M54" s="64"/>
      <c r="N54" s="33"/>
      <c r="O54" s="34"/>
    </row>
    <row r="55" spans="1:15" ht="24" customHeight="1">
      <c r="A55" s="222" t="s">
        <v>153</v>
      </c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</row>
    <row r="56" spans="1:15" ht="15" customHeight="1">
      <c r="A56" s="229" t="s">
        <v>77</v>
      </c>
      <c r="B56" s="229"/>
      <c r="C56" s="229"/>
      <c r="D56" s="229"/>
      <c r="E56" s="229"/>
      <c r="F56" s="229"/>
      <c r="G56" s="229"/>
      <c r="H56" s="229"/>
      <c r="I56" s="229"/>
      <c r="J56" s="229"/>
      <c r="K56" s="13"/>
      <c r="L56" s="13"/>
      <c r="M56" s="13"/>
      <c r="N56" s="13"/>
      <c r="O56" s="13"/>
    </row>
    <row r="57" spans="1:15" ht="15" customHeight="1">
      <c r="A57" s="235" t="s">
        <v>16</v>
      </c>
      <c r="B57" s="235" t="s">
        <v>1</v>
      </c>
      <c r="C57" s="226"/>
      <c r="D57" s="237" t="s">
        <v>130</v>
      </c>
      <c r="E57" s="226"/>
      <c r="F57" s="226"/>
      <c r="G57" s="226"/>
      <c r="H57" s="230" t="s">
        <v>4</v>
      </c>
      <c r="I57" s="231"/>
      <c r="J57" s="55"/>
      <c r="K57" s="13"/>
      <c r="L57" s="13"/>
      <c r="M57" s="13"/>
      <c r="N57" s="13"/>
      <c r="O57" s="13"/>
    </row>
    <row r="58" spans="1:15" ht="15" customHeight="1">
      <c r="A58" s="226"/>
      <c r="B58" s="226"/>
      <c r="C58" s="226"/>
      <c r="D58" s="60" t="s">
        <v>22</v>
      </c>
      <c r="E58" s="60" t="s">
        <v>23</v>
      </c>
      <c r="F58" s="60" t="s">
        <v>4</v>
      </c>
      <c r="G58" s="60" t="s">
        <v>24</v>
      </c>
      <c r="H58" s="60" t="s">
        <v>1</v>
      </c>
      <c r="I58" s="66" t="s">
        <v>24</v>
      </c>
      <c r="J58" s="58"/>
      <c r="K58" s="13"/>
      <c r="L58" s="13"/>
      <c r="M58" s="13"/>
      <c r="N58" s="13"/>
      <c r="O58" s="13"/>
    </row>
    <row r="59" spans="1:15" ht="15" customHeight="1">
      <c r="A59" s="57" t="s">
        <v>25</v>
      </c>
      <c r="B59" s="60" t="s">
        <v>26</v>
      </c>
      <c r="C59" s="61" t="s">
        <v>27</v>
      </c>
      <c r="D59" s="62">
        <v>3</v>
      </c>
      <c r="E59" s="62">
        <v>0</v>
      </c>
      <c r="F59" s="62">
        <f>D59+E59</f>
        <v>3</v>
      </c>
      <c r="G59" s="96">
        <f>F59/$F$76</f>
        <v>3.5294117647058823E-2</v>
      </c>
      <c r="H59" s="63">
        <f>F5+J5+N5+F32+J32+N32+F59</f>
        <v>65688</v>
      </c>
      <c r="I59" s="87">
        <f>H59/$H$76</f>
        <v>3.1328947751224655E-2</v>
      </c>
      <c r="J59" s="55"/>
      <c r="K59" s="13"/>
      <c r="L59" s="13"/>
      <c r="M59" s="13"/>
      <c r="N59" s="13"/>
      <c r="O59" s="13"/>
    </row>
    <row r="60" spans="1:15" ht="15" customHeight="1">
      <c r="A60" s="57" t="s">
        <v>28</v>
      </c>
      <c r="B60" s="60" t="s">
        <v>29</v>
      </c>
      <c r="C60" s="61" t="s">
        <v>30</v>
      </c>
      <c r="D60" s="62">
        <v>2</v>
      </c>
      <c r="E60" s="62">
        <v>0</v>
      </c>
      <c r="F60" s="62">
        <f t="shared" ref="F60:F75" si="22">D60+E60</f>
        <v>2</v>
      </c>
      <c r="G60" s="96">
        <f t="shared" ref="G60:G76" si="23">F60/$F$76</f>
        <v>2.3529411764705882E-2</v>
      </c>
      <c r="H60" s="63">
        <f t="shared" ref="H60:H75" si="24">F6+J6+N6+F33+J33+N33+F60</f>
        <v>107519</v>
      </c>
      <c r="I60" s="87">
        <f t="shared" ref="I60:I76" si="25">H60/$H$76</f>
        <v>5.1279642145657098E-2</v>
      </c>
      <c r="J60" s="55"/>
      <c r="K60" s="13"/>
      <c r="L60" s="13"/>
      <c r="M60" s="13"/>
      <c r="N60" s="13"/>
      <c r="O60" s="13"/>
    </row>
    <row r="61" spans="1:15" ht="15" customHeight="1">
      <c r="A61" s="57" t="s">
        <v>31</v>
      </c>
      <c r="B61" s="60" t="s">
        <v>32</v>
      </c>
      <c r="C61" s="61" t="s">
        <v>33</v>
      </c>
      <c r="D61" s="62">
        <v>0</v>
      </c>
      <c r="E61" s="62">
        <v>0</v>
      </c>
      <c r="F61" s="62">
        <f t="shared" si="22"/>
        <v>0</v>
      </c>
      <c r="G61" s="96">
        <f t="shared" si="23"/>
        <v>0</v>
      </c>
      <c r="H61" s="63">
        <f t="shared" si="24"/>
        <v>117555</v>
      </c>
      <c r="I61" s="87">
        <f t="shared" si="25"/>
        <v>5.6066168141749084E-2</v>
      </c>
      <c r="J61" s="55"/>
      <c r="K61" s="13"/>
      <c r="L61" s="13"/>
      <c r="M61" s="13"/>
      <c r="N61" s="13"/>
      <c r="O61" s="13"/>
    </row>
    <row r="62" spans="1:15" ht="15" customHeight="1">
      <c r="A62" s="57" t="s">
        <v>34</v>
      </c>
      <c r="B62" s="60" t="s">
        <v>35</v>
      </c>
      <c r="C62" s="61" t="s">
        <v>36</v>
      </c>
      <c r="D62" s="62">
        <v>0</v>
      </c>
      <c r="E62" s="62">
        <v>0</v>
      </c>
      <c r="F62" s="62">
        <f t="shared" si="22"/>
        <v>0</v>
      </c>
      <c r="G62" s="96">
        <f t="shared" si="23"/>
        <v>0</v>
      </c>
      <c r="H62" s="63">
        <f t="shared" si="24"/>
        <v>119713</v>
      </c>
      <c r="I62" s="87">
        <f t="shared" si="25"/>
        <v>5.7095395234173008E-2</v>
      </c>
      <c r="J62" s="55"/>
      <c r="K62" s="13"/>
      <c r="L62" s="13"/>
      <c r="M62" s="13"/>
      <c r="N62" s="13"/>
      <c r="O62" s="13"/>
    </row>
    <row r="63" spans="1:15" ht="15" customHeight="1">
      <c r="A63" s="57" t="s">
        <v>37</v>
      </c>
      <c r="B63" s="60" t="s">
        <v>38</v>
      </c>
      <c r="C63" s="61" t="s">
        <v>39</v>
      </c>
      <c r="D63" s="62">
        <v>0</v>
      </c>
      <c r="E63" s="62">
        <v>0</v>
      </c>
      <c r="F63" s="62">
        <f t="shared" si="22"/>
        <v>0</v>
      </c>
      <c r="G63" s="96">
        <f t="shared" si="23"/>
        <v>0</v>
      </c>
      <c r="H63" s="63">
        <f t="shared" si="24"/>
        <v>73735</v>
      </c>
      <c r="I63" s="87">
        <f t="shared" si="25"/>
        <v>3.5166848776588565E-2</v>
      </c>
      <c r="J63" s="55"/>
      <c r="K63" s="13"/>
      <c r="L63" s="13"/>
      <c r="M63" s="13"/>
      <c r="N63" s="13"/>
      <c r="O63" s="13"/>
    </row>
    <row r="64" spans="1:15" ht="15" customHeight="1">
      <c r="A64" s="57" t="s">
        <v>40</v>
      </c>
      <c r="B64" s="60" t="s">
        <v>41</v>
      </c>
      <c r="C64" s="61" t="s">
        <v>42</v>
      </c>
      <c r="D64" s="62">
        <v>0</v>
      </c>
      <c r="E64" s="62">
        <v>0</v>
      </c>
      <c r="F64" s="62">
        <f t="shared" si="22"/>
        <v>0</v>
      </c>
      <c r="G64" s="96">
        <f t="shared" si="23"/>
        <v>0</v>
      </c>
      <c r="H64" s="63">
        <f t="shared" si="24"/>
        <v>80867</v>
      </c>
      <c r="I64" s="87">
        <f t="shared" si="25"/>
        <v>3.8568353699279682E-2</v>
      </c>
      <c r="J64" s="55"/>
      <c r="K64" s="13"/>
      <c r="L64" s="13"/>
      <c r="M64" s="13"/>
      <c r="N64" s="13"/>
      <c r="O64" s="13"/>
    </row>
    <row r="65" spans="1:15" ht="15" customHeight="1">
      <c r="A65" s="57" t="s">
        <v>43</v>
      </c>
      <c r="B65" s="60" t="s">
        <v>44</v>
      </c>
      <c r="C65" s="61" t="s">
        <v>45</v>
      </c>
      <c r="D65" s="62">
        <v>0</v>
      </c>
      <c r="E65" s="62">
        <v>0</v>
      </c>
      <c r="F65" s="62">
        <f t="shared" si="22"/>
        <v>0</v>
      </c>
      <c r="G65" s="96">
        <f t="shared" si="23"/>
        <v>0</v>
      </c>
      <c r="H65" s="63">
        <f t="shared" si="24"/>
        <v>92366</v>
      </c>
      <c r="I65" s="87">
        <f t="shared" si="25"/>
        <v>4.4052636524016808E-2</v>
      </c>
      <c r="J65" s="55"/>
      <c r="K65" s="13"/>
      <c r="L65" s="13"/>
      <c r="M65" s="13"/>
      <c r="N65" s="13"/>
      <c r="O65" s="13"/>
    </row>
    <row r="66" spans="1:15" ht="15" customHeight="1">
      <c r="A66" s="57" t="s">
        <v>46</v>
      </c>
      <c r="B66" s="60" t="s">
        <v>47</v>
      </c>
      <c r="C66" s="61" t="s">
        <v>48</v>
      </c>
      <c r="D66" s="62">
        <v>6</v>
      </c>
      <c r="E66" s="62">
        <v>3</v>
      </c>
      <c r="F66" s="62">
        <f t="shared" si="22"/>
        <v>9</v>
      </c>
      <c r="G66" s="96">
        <f t="shared" si="23"/>
        <v>0.10588235294117647</v>
      </c>
      <c r="H66" s="63">
        <f t="shared" si="24"/>
        <v>172741</v>
      </c>
      <c r="I66" s="87">
        <f t="shared" si="25"/>
        <v>8.238633789267899E-2</v>
      </c>
      <c r="J66" s="55"/>
      <c r="K66" s="13"/>
      <c r="L66" s="13"/>
      <c r="M66" s="13"/>
      <c r="N66" s="13"/>
      <c r="O66" s="13"/>
    </row>
    <row r="67" spans="1:15" ht="15" customHeight="1">
      <c r="A67" s="57" t="s">
        <v>49</v>
      </c>
      <c r="B67" s="60" t="s">
        <v>50</v>
      </c>
      <c r="C67" s="61" t="s">
        <v>51</v>
      </c>
      <c r="D67" s="62">
        <v>6</v>
      </c>
      <c r="E67" s="62">
        <v>4</v>
      </c>
      <c r="F67" s="62">
        <f t="shared" si="22"/>
        <v>10</v>
      </c>
      <c r="G67" s="96">
        <f t="shared" si="23"/>
        <v>0.11764705882352941</v>
      </c>
      <c r="H67" s="63">
        <f t="shared" si="24"/>
        <v>193059</v>
      </c>
      <c r="I67" s="87">
        <f t="shared" si="25"/>
        <v>9.2076716050171717E-2</v>
      </c>
      <c r="J67" s="55"/>
      <c r="K67" s="13"/>
      <c r="L67" s="13"/>
      <c r="M67" s="13"/>
      <c r="N67" s="13"/>
      <c r="O67" s="13"/>
    </row>
    <row r="68" spans="1:15" ht="15" customHeight="1">
      <c r="A68" s="57" t="s">
        <v>52</v>
      </c>
      <c r="B68" s="60" t="s">
        <v>53</v>
      </c>
      <c r="C68" s="61" t="s">
        <v>54</v>
      </c>
      <c r="D68" s="62">
        <v>0</v>
      </c>
      <c r="E68" s="62">
        <v>0</v>
      </c>
      <c r="F68" s="62">
        <f t="shared" si="22"/>
        <v>0</v>
      </c>
      <c r="G68" s="96">
        <f t="shared" si="23"/>
        <v>0</v>
      </c>
      <c r="H68" s="63">
        <f t="shared" si="24"/>
        <v>91945</v>
      </c>
      <c r="I68" s="87">
        <f t="shared" si="25"/>
        <v>4.3851846623224187E-2</v>
      </c>
      <c r="J68" s="55"/>
      <c r="K68" s="13"/>
      <c r="L68" s="13"/>
      <c r="M68" s="13"/>
      <c r="N68" s="13"/>
      <c r="O68" s="13"/>
    </row>
    <row r="69" spans="1:15" ht="15" customHeight="1">
      <c r="A69" s="57" t="s">
        <v>55</v>
      </c>
      <c r="B69" s="60" t="s">
        <v>56</v>
      </c>
      <c r="C69" s="61" t="s">
        <v>57</v>
      </c>
      <c r="D69" s="62">
        <v>6</v>
      </c>
      <c r="E69" s="62">
        <v>4</v>
      </c>
      <c r="F69" s="62">
        <f t="shared" si="22"/>
        <v>10</v>
      </c>
      <c r="G69" s="96">
        <f t="shared" si="23"/>
        <v>0.11764705882352941</v>
      </c>
      <c r="H69" s="63">
        <f t="shared" si="24"/>
        <v>71460</v>
      </c>
      <c r="I69" s="87">
        <f t="shared" si="25"/>
        <v>3.4081820215298285E-2</v>
      </c>
      <c r="J69" s="55"/>
      <c r="K69" s="13"/>
      <c r="L69" s="13"/>
      <c r="M69" s="13"/>
      <c r="N69" s="13"/>
      <c r="O69" s="13"/>
    </row>
    <row r="70" spans="1:15" ht="15" customHeight="1">
      <c r="A70" s="57" t="s">
        <v>58</v>
      </c>
      <c r="B70" s="60" t="s">
        <v>59</v>
      </c>
      <c r="C70" s="61" t="s">
        <v>60</v>
      </c>
      <c r="D70" s="62">
        <v>0</v>
      </c>
      <c r="E70" s="62">
        <v>0</v>
      </c>
      <c r="F70" s="62">
        <f t="shared" si="22"/>
        <v>0</v>
      </c>
      <c r="G70" s="96">
        <f t="shared" si="23"/>
        <v>0</v>
      </c>
      <c r="H70" s="63">
        <f t="shared" si="24"/>
        <v>146484</v>
      </c>
      <c r="I70" s="87">
        <f t="shared" si="25"/>
        <v>6.9863439020679458E-2</v>
      </c>
      <c r="J70" s="55"/>
      <c r="K70" s="13"/>
      <c r="L70" s="13"/>
      <c r="M70" s="13"/>
      <c r="N70" s="13"/>
      <c r="O70" s="13"/>
    </row>
    <row r="71" spans="1:15" ht="15" customHeight="1">
      <c r="A71" s="57" t="s">
        <v>61</v>
      </c>
      <c r="B71" s="60" t="s">
        <v>62</v>
      </c>
      <c r="C71" s="61" t="s">
        <v>63</v>
      </c>
      <c r="D71" s="62">
        <v>5</v>
      </c>
      <c r="E71" s="62">
        <v>3</v>
      </c>
      <c r="F71" s="62">
        <f t="shared" si="22"/>
        <v>8</v>
      </c>
      <c r="G71" s="96">
        <f t="shared" si="23"/>
        <v>9.4117647058823528E-2</v>
      </c>
      <c r="H71" s="63">
        <f t="shared" si="24"/>
        <v>112491</v>
      </c>
      <c r="I71" s="87">
        <f t="shared" si="25"/>
        <v>5.3650966104661614E-2</v>
      </c>
      <c r="J71" s="55"/>
      <c r="K71" s="13"/>
      <c r="L71" s="13"/>
      <c r="M71" s="13"/>
      <c r="N71" s="13"/>
      <c r="O71" s="13"/>
    </row>
    <row r="72" spans="1:15" ht="15" customHeight="1">
      <c r="A72" s="57" t="s">
        <v>64</v>
      </c>
      <c r="B72" s="60" t="s">
        <v>65</v>
      </c>
      <c r="C72" s="61" t="s">
        <v>66</v>
      </c>
      <c r="D72" s="62">
        <v>2</v>
      </c>
      <c r="E72" s="62">
        <v>2</v>
      </c>
      <c r="F72" s="62">
        <f t="shared" si="22"/>
        <v>4</v>
      </c>
      <c r="G72" s="96">
        <f t="shared" si="23"/>
        <v>4.7058823529411764E-2</v>
      </c>
      <c r="H72" s="63">
        <f t="shared" si="24"/>
        <v>194213</v>
      </c>
      <c r="I72" s="87">
        <f t="shared" si="25"/>
        <v>9.2627099768733914E-2</v>
      </c>
      <c r="J72" s="55"/>
      <c r="K72" s="13"/>
      <c r="L72" s="13"/>
      <c r="M72" s="13"/>
      <c r="N72" s="13"/>
      <c r="O72" s="13"/>
    </row>
    <row r="73" spans="1:15" ht="15" customHeight="1">
      <c r="A73" s="57" t="s">
        <v>67</v>
      </c>
      <c r="B73" s="60" t="s">
        <v>68</v>
      </c>
      <c r="C73" s="61" t="s">
        <v>69</v>
      </c>
      <c r="D73" s="62">
        <v>21</v>
      </c>
      <c r="E73" s="62">
        <v>17</v>
      </c>
      <c r="F73" s="62">
        <f t="shared" si="22"/>
        <v>38</v>
      </c>
      <c r="G73" s="96">
        <f t="shared" si="23"/>
        <v>0.44705882352941179</v>
      </c>
      <c r="H73" s="63">
        <f t="shared" si="24"/>
        <v>167241</v>
      </c>
      <c r="I73" s="87">
        <f t="shared" si="25"/>
        <v>7.9763191920328852E-2</v>
      </c>
      <c r="J73" s="55"/>
      <c r="K73" s="13"/>
      <c r="L73" s="13"/>
      <c r="M73" s="13"/>
      <c r="N73" s="13"/>
      <c r="O73" s="13"/>
    </row>
    <row r="74" spans="1:15" ht="15" customHeight="1">
      <c r="A74" s="57" t="s">
        <v>70</v>
      </c>
      <c r="B74" s="60" t="s">
        <v>71</v>
      </c>
      <c r="C74" s="61" t="s">
        <v>72</v>
      </c>
      <c r="D74" s="62">
        <v>1</v>
      </c>
      <c r="E74" s="62">
        <v>0</v>
      </c>
      <c r="F74" s="62">
        <f t="shared" si="22"/>
        <v>1</v>
      </c>
      <c r="G74" s="96">
        <f t="shared" si="23"/>
        <v>1.1764705882352941E-2</v>
      </c>
      <c r="H74" s="63">
        <f t="shared" si="24"/>
        <v>154332</v>
      </c>
      <c r="I74" s="87">
        <f t="shared" si="25"/>
        <v>7.3606429855407426E-2</v>
      </c>
      <c r="J74" s="55"/>
      <c r="K74" s="13"/>
      <c r="L74" s="13"/>
      <c r="M74" s="13"/>
      <c r="N74" s="13"/>
      <c r="O74" s="13"/>
    </row>
    <row r="75" spans="1:15" ht="15" customHeight="1">
      <c r="A75" s="57" t="s">
        <v>73</v>
      </c>
      <c r="B75" s="60" t="s">
        <v>74</v>
      </c>
      <c r="C75" s="61" t="s">
        <v>75</v>
      </c>
      <c r="D75" s="62">
        <v>0</v>
      </c>
      <c r="E75" s="62">
        <v>0</v>
      </c>
      <c r="F75" s="62">
        <f t="shared" si="22"/>
        <v>0</v>
      </c>
      <c r="G75" s="96">
        <f t="shared" si="23"/>
        <v>0</v>
      </c>
      <c r="H75" s="63">
        <f t="shared" si="24"/>
        <v>135310</v>
      </c>
      <c r="I75" s="87">
        <f t="shared" si="25"/>
        <v>6.4534160276126656E-2</v>
      </c>
      <c r="J75" s="55"/>
      <c r="K75" s="13"/>
      <c r="L75" s="13"/>
      <c r="M75" s="13"/>
      <c r="N75" s="13"/>
      <c r="O75" s="13"/>
    </row>
    <row r="76" spans="1:15" ht="15" customHeight="1">
      <c r="A76" s="225">
        <v>2025</v>
      </c>
      <c r="B76" s="226"/>
      <c r="C76" s="226"/>
      <c r="D76" s="101">
        <f>SUM(D59:D75)</f>
        <v>52</v>
      </c>
      <c r="E76" s="101">
        <f t="shared" ref="E76:F76" si="26">SUM(E59:E75)</f>
        <v>33</v>
      </c>
      <c r="F76" s="101">
        <f t="shared" si="26"/>
        <v>85</v>
      </c>
      <c r="G76" s="243">
        <f>F76/H76</f>
        <v>4.0539528663592977E-5</v>
      </c>
      <c r="H76" s="101">
        <f>SUM(H59:H75)</f>
        <v>2096719</v>
      </c>
      <c r="I76" s="88">
        <f t="shared" si="25"/>
        <v>1</v>
      </c>
      <c r="J76" s="56"/>
      <c r="K76" s="13"/>
      <c r="L76" s="13"/>
      <c r="M76" s="13"/>
      <c r="N76" s="13"/>
      <c r="O76" s="13"/>
    </row>
    <row r="77" spans="1:15" ht="15" customHeight="1">
      <c r="A77" s="225">
        <v>2024</v>
      </c>
      <c r="B77" s="226"/>
      <c r="C77" s="226"/>
      <c r="D77" s="101">
        <v>53</v>
      </c>
      <c r="E77" s="101">
        <v>34</v>
      </c>
      <c r="F77" s="101">
        <f>SUM(D77:E77)</f>
        <v>87</v>
      </c>
      <c r="G77" s="243">
        <f>F77/H77</f>
        <v>4.2101677001741169E-5</v>
      </c>
      <c r="H77" s="101">
        <f>F23+J23+N23+F50+J50+N50+F77</f>
        <v>2066426</v>
      </c>
      <c r="I77" s="102">
        <f>H77/H77</f>
        <v>1</v>
      </c>
      <c r="J77" s="56"/>
      <c r="K77" s="13"/>
      <c r="L77" s="13"/>
      <c r="M77" s="13"/>
      <c r="N77" s="13"/>
      <c r="O77" s="13"/>
    </row>
    <row r="78" spans="1:15" ht="15" customHeight="1">
      <c r="A78" s="225">
        <v>2023</v>
      </c>
      <c r="B78" s="226"/>
      <c r="C78" s="226"/>
      <c r="D78" s="101">
        <v>52</v>
      </c>
      <c r="E78" s="101">
        <v>33</v>
      </c>
      <c r="F78" s="101">
        <f t="shared" ref="F78:F80" si="27">SUM(D78:E78)</f>
        <v>85</v>
      </c>
      <c r="G78" s="243">
        <f>F78/H78</f>
        <v>4.1377067758112584E-5</v>
      </c>
      <c r="H78" s="101">
        <f t="shared" ref="H78:H80" si="28">F24+J24+N24+F51+J51+N51+F78</f>
        <v>2054278</v>
      </c>
      <c r="I78" s="102">
        <f>H78/H78</f>
        <v>1</v>
      </c>
      <c r="J78" s="56"/>
      <c r="K78" s="13"/>
      <c r="L78" s="13"/>
      <c r="M78" s="13"/>
      <c r="N78" s="13"/>
      <c r="O78" s="13"/>
    </row>
    <row r="79" spans="1:15" ht="15" customHeight="1">
      <c r="A79" s="225">
        <v>2022</v>
      </c>
      <c r="B79" s="226"/>
      <c r="C79" s="226"/>
      <c r="D79" s="101">
        <v>53</v>
      </c>
      <c r="E79" s="101">
        <v>31</v>
      </c>
      <c r="F79" s="101">
        <f t="shared" si="27"/>
        <v>84</v>
      </c>
      <c r="G79" s="243">
        <f>F79/H79</f>
        <v>4.1147183475291117E-5</v>
      </c>
      <c r="H79" s="101">
        <f t="shared" si="28"/>
        <v>2041452</v>
      </c>
      <c r="I79" s="102">
        <f>H79/H79</f>
        <v>1</v>
      </c>
      <c r="J79" s="56"/>
      <c r="K79" s="13"/>
      <c r="L79" s="13"/>
      <c r="M79" s="13"/>
      <c r="N79" s="13"/>
      <c r="O79" s="13"/>
    </row>
    <row r="80" spans="1:15" ht="15" customHeight="1">
      <c r="A80" s="225">
        <v>2021</v>
      </c>
      <c r="B80" s="226"/>
      <c r="C80" s="226"/>
      <c r="D80" s="101">
        <v>55</v>
      </c>
      <c r="E80" s="101">
        <v>32</v>
      </c>
      <c r="F80" s="101">
        <f t="shared" si="27"/>
        <v>87</v>
      </c>
      <c r="G80" s="243">
        <f>F80/H80</f>
        <v>4.3464076940408752E-5</v>
      </c>
      <c r="H80" s="101">
        <f t="shared" si="28"/>
        <v>2001653</v>
      </c>
      <c r="I80" s="102">
        <f>H80/H80</f>
        <v>1</v>
      </c>
      <c r="J80" s="56"/>
      <c r="K80" s="13"/>
      <c r="L80" s="13"/>
      <c r="M80" s="13"/>
      <c r="N80" s="13"/>
      <c r="O80" s="13"/>
    </row>
    <row r="81" spans="1:15" ht="15" customHeight="1">
      <c r="A81" s="227"/>
      <c r="B81" s="228"/>
      <c r="C81" s="228"/>
      <c r="D81" s="33"/>
      <c r="E81" s="33"/>
      <c r="F81" s="33"/>
      <c r="G81" s="34"/>
      <c r="H81" s="65"/>
      <c r="I81" s="55"/>
      <c r="J81" s="55"/>
      <c r="K81" s="13"/>
      <c r="L81" s="13"/>
      <c r="M81" s="13"/>
      <c r="N81" s="13"/>
      <c r="O81" s="13"/>
    </row>
    <row r="89" spans="1:15" ht="14.25" customHeight="1"/>
    <row r="90" spans="1:15" ht="14.25" customHeight="1"/>
    <row r="91" spans="1:15" ht="14.25" customHeight="1"/>
    <row r="92" spans="1:15" ht="14.25" customHeight="1"/>
    <row r="93" spans="1:15" ht="14.25" customHeight="1"/>
    <row r="94" spans="1:15" ht="14.25" customHeight="1"/>
    <row r="95" spans="1:15" ht="14.25" customHeight="1"/>
    <row r="96" spans="1:15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8">
    <mergeCell ref="B57:C58"/>
    <mergeCell ref="D57:G57"/>
    <mergeCell ref="A76:C76"/>
    <mergeCell ref="A77:C77"/>
    <mergeCell ref="A30:A31"/>
    <mergeCell ref="B30:C31"/>
    <mergeCell ref="D30:G30"/>
    <mergeCell ref="A2:O2"/>
    <mergeCell ref="A1:O1"/>
    <mergeCell ref="A28:O28"/>
    <mergeCell ref="H30:K30"/>
    <mergeCell ref="L30:O30"/>
    <mergeCell ref="A29:O29"/>
    <mergeCell ref="A22:C22"/>
    <mergeCell ref="A23:C23"/>
    <mergeCell ref="A24:C24"/>
    <mergeCell ref="A25:C25"/>
    <mergeCell ref="A26:C26"/>
    <mergeCell ref="A27:C27"/>
    <mergeCell ref="A3:A4"/>
    <mergeCell ref="B3:C4"/>
    <mergeCell ref="D3:G3"/>
    <mergeCell ref="A79:C79"/>
    <mergeCell ref="A80:C80"/>
    <mergeCell ref="A81:C81"/>
    <mergeCell ref="H3:K3"/>
    <mergeCell ref="L3:O3"/>
    <mergeCell ref="A55:O55"/>
    <mergeCell ref="A56:J56"/>
    <mergeCell ref="H57:I57"/>
    <mergeCell ref="A78:C78"/>
    <mergeCell ref="A49:C49"/>
    <mergeCell ref="A50:C50"/>
    <mergeCell ref="A51:C51"/>
    <mergeCell ref="A52:C52"/>
    <mergeCell ref="A53:C53"/>
    <mergeCell ref="A54:C54"/>
    <mergeCell ref="A57:A58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O1000"/>
  <sheetViews>
    <sheetView tabSelected="1" workbookViewId="0">
      <selection activeCell="T16" sqref="T16"/>
    </sheetView>
  </sheetViews>
  <sheetFormatPr defaultColWidth="14.44140625" defaultRowHeight="15" customHeight="1"/>
  <cols>
    <col min="1" max="1" width="3.6640625" customWidth="1"/>
    <col min="2" max="2" width="8.6640625" hidden="1" customWidth="1"/>
    <col min="3" max="9" width="8.6640625" customWidth="1"/>
    <col min="10" max="10" width="9.88671875" customWidth="1"/>
    <col min="11" max="26" width="8.6640625" customWidth="1"/>
  </cols>
  <sheetData>
    <row r="1" spans="1:15" ht="24" customHeight="1">
      <c r="A1" s="132" t="s">
        <v>131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</row>
    <row r="2" spans="1:15" ht="14.25" customHeight="1">
      <c r="A2" s="145" t="s">
        <v>132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1:15" ht="15" customHeight="1">
      <c r="A3" s="146" t="s">
        <v>16</v>
      </c>
      <c r="B3" s="188" t="s">
        <v>133</v>
      </c>
      <c r="C3" s="189"/>
      <c r="D3" s="152" t="s">
        <v>134</v>
      </c>
      <c r="E3" s="130"/>
      <c r="F3" s="130"/>
      <c r="G3" s="131"/>
      <c r="H3" s="152" t="s">
        <v>135</v>
      </c>
      <c r="I3" s="130"/>
      <c r="J3" s="130"/>
      <c r="K3" s="131"/>
      <c r="L3" s="152" t="s">
        <v>136</v>
      </c>
      <c r="M3" s="130"/>
      <c r="N3" s="130"/>
      <c r="O3" s="131"/>
    </row>
    <row r="4" spans="1:15" ht="14.25" customHeight="1">
      <c r="A4" s="136"/>
      <c r="B4" s="139"/>
      <c r="C4" s="140"/>
      <c r="D4" s="17" t="s">
        <v>22</v>
      </c>
      <c r="E4" s="17" t="s">
        <v>23</v>
      </c>
      <c r="F4" s="17" t="s">
        <v>4</v>
      </c>
      <c r="G4" s="17" t="s">
        <v>24</v>
      </c>
      <c r="H4" s="17" t="s">
        <v>22</v>
      </c>
      <c r="I4" s="17" t="s">
        <v>23</v>
      </c>
      <c r="J4" s="17" t="s">
        <v>4</v>
      </c>
      <c r="K4" s="17" t="s">
        <v>24</v>
      </c>
      <c r="L4" s="17" t="s">
        <v>22</v>
      </c>
      <c r="M4" s="17" t="s">
        <v>23</v>
      </c>
      <c r="N4" s="17" t="s">
        <v>4</v>
      </c>
      <c r="O4" s="17" t="s">
        <v>24</v>
      </c>
    </row>
    <row r="5" spans="1:15" ht="14.25" customHeight="1">
      <c r="A5" s="17" t="s">
        <v>25</v>
      </c>
      <c r="B5" s="16" t="s">
        <v>137</v>
      </c>
      <c r="C5" s="18" t="s">
        <v>51</v>
      </c>
      <c r="D5" s="19">
        <v>500092</v>
      </c>
      <c r="E5" s="19">
        <v>391032</v>
      </c>
      <c r="F5" s="19">
        <f>D5+E5</f>
        <v>891124</v>
      </c>
      <c r="G5" s="71">
        <f>F5/H11</f>
        <v>0.42500878753900739</v>
      </c>
      <c r="H5" s="19">
        <v>528289</v>
      </c>
      <c r="I5" s="19">
        <v>534887</v>
      </c>
      <c r="J5" s="19">
        <f>H5+I5</f>
        <v>1063176</v>
      </c>
      <c r="K5" s="71">
        <f>J5/H11</f>
        <v>0.50706651678169556</v>
      </c>
      <c r="L5" s="19">
        <v>16768</v>
      </c>
      <c r="M5" s="19">
        <v>28312</v>
      </c>
      <c r="N5" s="19">
        <f>L5+M5</f>
        <v>45080</v>
      </c>
      <c r="O5" s="71">
        <f>N5/H11</f>
        <v>2.1500258260644368E-2</v>
      </c>
    </row>
    <row r="6" spans="1:15" ht="14.25" customHeight="1">
      <c r="A6" s="244" t="s">
        <v>138</v>
      </c>
      <c r="B6" s="245"/>
      <c r="C6" s="246"/>
      <c r="D6" s="81">
        <v>500092</v>
      </c>
      <c r="E6" s="81">
        <v>391032</v>
      </c>
      <c r="F6" s="81">
        <v>891124</v>
      </c>
      <c r="G6" s="89">
        <v>0.42500878753900739</v>
      </c>
      <c r="H6" s="81">
        <v>528289</v>
      </c>
      <c r="I6" s="81">
        <v>534887</v>
      </c>
      <c r="J6" s="81">
        <v>1063176</v>
      </c>
      <c r="K6" s="89">
        <v>0.50706651678169556</v>
      </c>
      <c r="L6" s="81">
        <v>16768</v>
      </c>
      <c r="M6" s="81">
        <v>28312</v>
      </c>
      <c r="N6" s="81">
        <v>45080</v>
      </c>
      <c r="O6" s="89">
        <v>2.1500258260644368E-2</v>
      </c>
    </row>
    <row r="7" spans="1:15" ht="14.25" customHeight="1">
      <c r="A7" s="132" t="s">
        <v>139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1:15" ht="14.25" customHeight="1">
      <c r="A8" s="145" t="s">
        <v>132</v>
      </c>
      <c r="B8" s="130"/>
      <c r="C8" s="130"/>
      <c r="D8" s="130"/>
      <c r="E8" s="130"/>
      <c r="F8" s="130"/>
      <c r="G8" s="130"/>
      <c r="H8" s="130"/>
      <c r="I8" s="130"/>
      <c r="J8" s="130"/>
      <c r="K8" s="131"/>
      <c r="L8" s="13"/>
      <c r="M8" s="13"/>
      <c r="N8" s="13"/>
      <c r="O8" s="13"/>
    </row>
    <row r="9" spans="1:15" ht="15" customHeight="1">
      <c r="A9" s="146" t="s">
        <v>16</v>
      </c>
      <c r="B9" s="188" t="s">
        <v>133</v>
      </c>
      <c r="C9" s="189"/>
      <c r="D9" s="152" t="s">
        <v>140</v>
      </c>
      <c r="E9" s="130"/>
      <c r="F9" s="130"/>
      <c r="G9" s="131"/>
      <c r="H9" s="152" t="s">
        <v>4</v>
      </c>
      <c r="I9" s="130"/>
      <c r="J9" s="130"/>
      <c r="K9" s="131"/>
      <c r="L9" s="13"/>
      <c r="M9" s="13"/>
      <c r="N9" s="13"/>
      <c r="O9" s="13"/>
    </row>
    <row r="10" spans="1:15" ht="14.25" customHeight="1">
      <c r="A10" s="136"/>
      <c r="B10" s="139"/>
      <c r="C10" s="140"/>
      <c r="D10" s="17" t="s">
        <v>22</v>
      </c>
      <c r="E10" s="17" t="s">
        <v>23</v>
      </c>
      <c r="F10" s="17" t="s">
        <v>4</v>
      </c>
      <c r="G10" s="17" t="s">
        <v>24</v>
      </c>
      <c r="H10" s="213" t="s">
        <v>141</v>
      </c>
      <c r="I10" s="238"/>
      <c r="J10" s="213" t="s">
        <v>24</v>
      </c>
      <c r="K10" s="238"/>
      <c r="L10" s="13"/>
      <c r="M10" s="13"/>
      <c r="N10" s="13"/>
      <c r="O10" s="13"/>
    </row>
    <row r="11" spans="1:15" ht="14.25" customHeight="1">
      <c r="A11" s="17" t="s">
        <v>25</v>
      </c>
      <c r="B11" s="16" t="s">
        <v>137</v>
      </c>
      <c r="C11" s="18" t="s">
        <v>51</v>
      </c>
      <c r="D11" s="19">
        <v>19236</v>
      </c>
      <c r="E11" s="19">
        <v>78103</v>
      </c>
      <c r="F11" s="19">
        <f>D11+E11</f>
        <v>97339</v>
      </c>
      <c r="G11" s="71">
        <f>F11/H11</f>
        <v>4.6424437418652667E-2</v>
      </c>
      <c r="H11" s="239">
        <f>F5+J5+N5+F11</f>
        <v>2096719</v>
      </c>
      <c r="I11" s="131"/>
      <c r="J11" s="240">
        <f>H11/H11</f>
        <v>1</v>
      </c>
      <c r="K11" s="241"/>
      <c r="L11" s="13"/>
      <c r="M11" s="13"/>
      <c r="N11" s="13"/>
      <c r="O11" s="13"/>
    </row>
    <row r="12" spans="1:15" ht="14.25" customHeight="1">
      <c r="A12" s="244" t="s">
        <v>138</v>
      </c>
      <c r="B12" s="245"/>
      <c r="C12" s="246"/>
      <c r="D12" s="81">
        <v>19236</v>
      </c>
      <c r="E12" s="81">
        <v>78103</v>
      </c>
      <c r="F12" s="81">
        <f>D12+E12</f>
        <v>97339</v>
      </c>
      <c r="G12" s="89">
        <f>F12/H11</f>
        <v>4.6424437418652667E-2</v>
      </c>
      <c r="H12" s="247">
        <f>F6+J6+N6+F12</f>
        <v>2096719</v>
      </c>
      <c r="I12" s="248"/>
      <c r="J12" s="249">
        <f>H12/H12</f>
        <v>1</v>
      </c>
      <c r="K12" s="250"/>
      <c r="L12" s="13"/>
      <c r="M12" s="13"/>
      <c r="N12" s="13"/>
      <c r="O12" s="13"/>
    </row>
    <row r="13" spans="1:15" ht="14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1:O1"/>
    <mergeCell ref="A2:O2"/>
    <mergeCell ref="A3:A4"/>
    <mergeCell ref="B3:C4"/>
    <mergeCell ref="D3:G3"/>
    <mergeCell ref="H3:K3"/>
    <mergeCell ref="L3:O3"/>
    <mergeCell ref="H11:I11"/>
    <mergeCell ref="J11:K11"/>
    <mergeCell ref="A12:C12"/>
    <mergeCell ref="H12:I12"/>
    <mergeCell ref="J12:K12"/>
    <mergeCell ref="A6:C6"/>
    <mergeCell ref="A7:O7"/>
    <mergeCell ref="A8:K8"/>
    <mergeCell ref="A9:A10"/>
    <mergeCell ref="B9:C10"/>
    <mergeCell ref="D9:G9"/>
    <mergeCell ref="H9:K9"/>
    <mergeCell ref="H10:I10"/>
    <mergeCell ref="J10:K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P1000"/>
  <sheetViews>
    <sheetView zoomScale="110" zoomScaleNormal="110" workbookViewId="0">
      <pane xSplit="3" ySplit="4" topLeftCell="D116" activePane="bottomRight" state="frozen"/>
      <selection pane="topRight" activeCell="D1" sqref="D1"/>
      <selection pane="bottomLeft" activeCell="A5" sqref="A5"/>
      <selection pane="bottomRight" activeCell="U125" sqref="U125"/>
    </sheetView>
  </sheetViews>
  <sheetFormatPr defaultColWidth="14.44140625" defaultRowHeight="15" customHeight="1"/>
  <cols>
    <col min="1" max="1" width="4.44140625" customWidth="1"/>
    <col min="2" max="2" width="13" hidden="1" customWidth="1"/>
    <col min="3" max="3" width="18.88671875" customWidth="1"/>
    <col min="4" max="4" width="10.5546875" customWidth="1"/>
    <col min="5" max="5" width="10" customWidth="1"/>
    <col min="6" max="6" width="10.5546875" customWidth="1"/>
    <col min="7" max="7" width="8.44140625" customWidth="1"/>
    <col min="8" max="8" width="9.6640625" customWidth="1"/>
    <col min="9" max="9" width="9.109375" customWidth="1"/>
    <col min="10" max="10" width="9" customWidth="1"/>
    <col min="11" max="11" width="8.88671875" customWidth="1"/>
    <col min="12" max="12" width="10.88671875" customWidth="1"/>
    <col min="13" max="13" width="10.44140625" customWidth="1"/>
    <col min="14" max="14" width="10.5546875" customWidth="1"/>
    <col min="15" max="15" width="9.88671875" customWidth="1"/>
    <col min="16" max="23" width="9.109375" customWidth="1"/>
  </cols>
  <sheetData>
    <row r="1" spans="1:16" ht="16.5" customHeight="1">
      <c r="A1" s="153" t="s">
        <v>15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3"/>
    </row>
    <row r="2" spans="1:16" ht="18.7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6"/>
      <c r="P2" s="13"/>
    </row>
    <row r="3" spans="1:16" ht="13.5" customHeight="1">
      <c r="A3" s="146" t="s">
        <v>16</v>
      </c>
      <c r="B3" s="151" t="s">
        <v>1</v>
      </c>
      <c r="C3" s="131"/>
      <c r="D3" s="152" t="s">
        <v>17</v>
      </c>
      <c r="E3" s="130"/>
      <c r="F3" s="130"/>
      <c r="G3" s="131"/>
      <c r="H3" s="148" t="s">
        <v>18</v>
      </c>
      <c r="I3" s="149"/>
      <c r="J3" s="149"/>
      <c r="K3" s="150"/>
      <c r="L3" s="148" t="s">
        <v>19</v>
      </c>
      <c r="M3" s="149"/>
      <c r="N3" s="149"/>
      <c r="O3" s="150"/>
      <c r="P3" s="13"/>
    </row>
    <row r="4" spans="1:16" ht="28.5" customHeight="1">
      <c r="A4" s="136"/>
      <c r="B4" s="15" t="s">
        <v>20</v>
      </c>
      <c r="C4" s="15" t="s">
        <v>21</v>
      </c>
      <c r="D4" s="17" t="s">
        <v>22</v>
      </c>
      <c r="E4" s="17" t="s">
        <v>23</v>
      </c>
      <c r="F4" s="17" t="s">
        <v>4</v>
      </c>
      <c r="G4" s="17" t="s">
        <v>24</v>
      </c>
      <c r="H4" s="17" t="s">
        <v>22</v>
      </c>
      <c r="I4" s="24" t="s">
        <v>23</v>
      </c>
      <c r="J4" s="24" t="s">
        <v>4</v>
      </c>
      <c r="K4" s="17" t="s">
        <v>24</v>
      </c>
      <c r="L4" s="17" t="s">
        <v>22</v>
      </c>
      <c r="M4" s="24" t="s">
        <v>23</v>
      </c>
      <c r="N4" s="17" t="s">
        <v>4</v>
      </c>
      <c r="O4" s="17" t="s">
        <v>24</v>
      </c>
      <c r="P4" s="13"/>
    </row>
    <row r="5" spans="1:16" ht="13.5" customHeight="1">
      <c r="A5" s="17" t="s">
        <v>25</v>
      </c>
      <c r="B5" s="16" t="s">
        <v>26</v>
      </c>
      <c r="C5" s="18" t="s">
        <v>27</v>
      </c>
      <c r="D5" s="19">
        <v>2001</v>
      </c>
      <c r="E5" s="19">
        <v>1902</v>
      </c>
      <c r="F5" s="19">
        <f>SUM(D5:E5)</f>
        <v>3903</v>
      </c>
      <c r="G5" s="71">
        <f>F5/$F$22</f>
        <v>2.8735716809989396E-2</v>
      </c>
      <c r="H5" s="19">
        <v>2447</v>
      </c>
      <c r="I5" s="54">
        <v>2368</v>
      </c>
      <c r="J5" s="54">
        <f>SUM(H5:I5)</f>
        <v>4815</v>
      </c>
      <c r="K5" s="71">
        <f>J5/$J$22</f>
        <v>2.7953880451442106E-2</v>
      </c>
      <c r="L5" s="19">
        <v>2634</v>
      </c>
      <c r="M5" s="54">
        <v>2380</v>
      </c>
      <c r="N5" s="19">
        <f>SUM(L5:M5)</f>
        <v>5014</v>
      </c>
      <c r="O5" s="71">
        <f>N5/$N$22</f>
        <v>2.8708681885588973E-2</v>
      </c>
      <c r="P5" s="13"/>
    </row>
    <row r="6" spans="1:16" ht="13.5" customHeight="1">
      <c r="A6" s="17" t="s">
        <v>28</v>
      </c>
      <c r="B6" s="16" t="s">
        <v>29</v>
      </c>
      <c r="C6" s="18" t="s">
        <v>30</v>
      </c>
      <c r="D6" s="19">
        <v>3454</v>
      </c>
      <c r="E6" s="19">
        <v>3366</v>
      </c>
      <c r="F6" s="19">
        <f t="shared" ref="F6:F21" si="0">SUM(D6:E6)</f>
        <v>6820</v>
      </c>
      <c r="G6" s="71">
        <f t="shared" ref="G6:G21" si="1">F6/$F$22</f>
        <v>5.0212039109435738E-2</v>
      </c>
      <c r="H6" s="19">
        <v>4289</v>
      </c>
      <c r="I6" s="54">
        <v>3983</v>
      </c>
      <c r="J6" s="54">
        <f t="shared" ref="J6:J21" si="2">SUM(H6:I6)</f>
        <v>8272</v>
      </c>
      <c r="K6" s="71">
        <f t="shared" ref="K6:K21" si="3">J6/$J$22</f>
        <v>4.8023779666527336E-2</v>
      </c>
      <c r="L6" s="19">
        <v>4213</v>
      </c>
      <c r="M6" s="54">
        <v>3873</v>
      </c>
      <c r="N6" s="19">
        <f t="shared" ref="N6:N21" si="4">SUM(L6:M6)</f>
        <v>8086</v>
      </c>
      <c r="O6" s="71">
        <f t="shared" ref="O6:O21" si="5">N6/$N$22</f>
        <v>4.6298045817086644E-2</v>
      </c>
      <c r="P6" s="13"/>
    </row>
    <row r="7" spans="1:16" ht="13.5" customHeight="1">
      <c r="A7" s="17" t="s">
        <v>31</v>
      </c>
      <c r="B7" s="16" t="s">
        <v>32</v>
      </c>
      <c r="C7" s="18" t="s">
        <v>33</v>
      </c>
      <c r="D7" s="19">
        <v>3528</v>
      </c>
      <c r="E7" s="19">
        <v>3508</v>
      </c>
      <c r="F7" s="19">
        <f t="shared" si="0"/>
        <v>7036</v>
      </c>
      <c r="G7" s="71">
        <f t="shared" si="1"/>
        <v>5.1802332430203796E-2</v>
      </c>
      <c r="H7" s="19">
        <v>4747</v>
      </c>
      <c r="I7" s="54">
        <v>4342</v>
      </c>
      <c r="J7" s="54">
        <f t="shared" si="2"/>
        <v>9089</v>
      </c>
      <c r="K7" s="71">
        <f t="shared" si="3"/>
        <v>5.2766940690167664E-2</v>
      </c>
      <c r="L7" s="19">
        <v>4905</v>
      </c>
      <c r="M7" s="54">
        <v>4680</v>
      </c>
      <c r="N7" s="19">
        <f t="shared" si="4"/>
        <v>9585</v>
      </c>
      <c r="O7" s="71">
        <f t="shared" si="5"/>
        <v>5.488087671985846E-2</v>
      </c>
      <c r="P7" s="13"/>
    </row>
    <row r="8" spans="1:16" ht="13.5" customHeight="1">
      <c r="A8" s="17" t="s">
        <v>34</v>
      </c>
      <c r="B8" s="16" t="s">
        <v>35</v>
      </c>
      <c r="C8" s="18" t="s">
        <v>36</v>
      </c>
      <c r="D8" s="19">
        <v>3958</v>
      </c>
      <c r="E8" s="19">
        <v>3728</v>
      </c>
      <c r="F8" s="19">
        <f t="shared" si="0"/>
        <v>7686</v>
      </c>
      <c r="G8" s="71">
        <f t="shared" si="1"/>
        <v>5.658793733066321E-2</v>
      </c>
      <c r="H8" s="19">
        <v>5116</v>
      </c>
      <c r="I8" s="54">
        <v>4729</v>
      </c>
      <c r="J8" s="54">
        <f t="shared" si="2"/>
        <v>9845</v>
      </c>
      <c r="K8" s="71">
        <f t="shared" si="3"/>
        <v>5.715596117226325E-2</v>
      </c>
      <c r="L8" s="19">
        <v>5232</v>
      </c>
      <c r="M8" s="54">
        <v>4916</v>
      </c>
      <c r="N8" s="19">
        <f t="shared" si="4"/>
        <v>10148</v>
      </c>
      <c r="O8" s="71">
        <f t="shared" si="5"/>
        <v>5.810444829975208E-2</v>
      </c>
      <c r="P8" s="13"/>
    </row>
    <row r="9" spans="1:16" ht="13.5" customHeight="1">
      <c r="A9" s="17" t="s">
        <v>37</v>
      </c>
      <c r="B9" s="16" t="s">
        <v>38</v>
      </c>
      <c r="C9" s="18" t="s">
        <v>39</v>
      </c>
      <c r="D9" s="19">
        <v>2469</v>
      </c>
      <c r="E9" s="19">
        <v>2391</v>
      </c>
      <c r="F9" s="19">
        <f t="shared" si="0"/>
        <v>4860</v>
      </c>
      <c r="G9" s="71">
        <f t="shared" si="1"/>
        <v>3.578159971728119E-2</v>
      </c>
      <c r="H9" s="19">
        <v>3254</v>
      </c>
      <c r="I9" s="54">
        <v>2956</v>
      </c>
      <c r="J9" s="54">
        <f t="shared" si="2"/>
        <v>6210</v>
      </c>
      <c r="K9" s="71">
        <f t="shared" si="3"/>
        <v>3.6052668245785145E-2</v>
      </c>
      <c r="L9" s="19">
        <v>3243</v>
      </c>
      <c r="M9" s="54">
        <v>3058</v>
      </c>
      <c r="N9" s="19">
        <f t="shared" si="4"/>
        <v>6301</v>
      </c>
      <c r="O9" s="71">
        <f t="shared" si="5"/>
        <v>3.6077663454546494E-2</v>
      </c>
      <c r="P9" s="13"/>
    </row>
    <row r="10" spans="1:16" ht="13.5" customHeight="1">
      <c r="A10" s="17" t="s">
        <v>40</v>
      </c>
      <c r="B10" s="16" t="s">
        <v>41</v>
      </c>
      <c r="C10" s="18" t="s">
        <v>42</v>
      </c>
      <c r="D10" s="19">
        <v>2600</v>
      </c>
      <c r="E10" s="19">
        <v>2407</v>
      </c>
      <c r="F10" s="19">
        <f t="shared" si="0"/>
        <v>5007</v>
      </c>
      <c r="G10" s="71">
        <f t="shared" si="1"/>
        <v>3.6863882671692778E-2</v>
      </c>
      <c r="H10" s="19">
        <v>3338</v>
      </c>
      <c r="I10" s="54">
        <v>3091</v>
      </c>
      <c r="J10" s="54">
        <f t="shared" si="2"/>
        <v>6429</v>
      </c>
      <c r="K10" s="71">
        <f t="shared" si="3"/>
        <v>3.7324090845757281E-2</v>
      </c>
      <c r="L10" s="19">
        <v>3406</v>
      </c>
      <c r="M10" s="54">
        <v>3291</v>
      </c>
      <c r="N10" s="19">
        <f t="shared" si="4"/>
        <v>6697</v>
      </c>
      <c r="O10" s="71">
        <f t="shared" si="5"/>
        <v>3.8345042398841116E-2</v>
      </c>
      <c r="P10" s="13"/>
    </row>
    <row r="11" spans="1:16" ht="13.5" customHeight="1">
      <c r="A11" s="17" t="s">
        <v>43</v>
      </c>
      <c r="B11" s="16" t="s">
        <v>44</v>
      </c>
      <c r="C11" s="18" t="s">
        <v>45</v>
      </c>
      <c r="D11" s="19">
        <v>3052</v>
      </c>
      <c r="E11" s="19">
        <v>2815</v>
      </c>
      <c r="F11" s="19">
        <f t="shared" si="0"/>
        <v>5867</v>
      </c>
      <c r="G11" s="71">
        <f t="shared" si="1"/>
        <v>4.319560607845447E-2</v>
      </c>
      <c r="H11" s="19">
        <v>3860</v>
      </c>
      <c r="I11" s="54">
        <v>3674</v>
      </c>
      <c r="J11" s="54">
        <f t="shared" si="2"/>
        <v>7534</v>
      </c>
      <c r="K11" s="71">
        <f t="shared" si="3"/>
        <v>4.373925967210069E-2</v>
      </c>
      <c r="L11" s="19">
        <v>3878</v>
      </c>
      <c r="M11" s="54">
        <v>3542</v>
      </c>
      <c r="N11" s="19">
        <f t="shared" si="4"/>
        <v>7420</v>
      </c>
      <c r="O11" s="71">
        <f t="shared" si="5"/>
        <v>4.2484726683500236E-2</v>
      </c>
      <c r="P11" s="13"/>
    </row>
    <row r="12" spans="1:16" ht="13.5" customHeight="1">
      <c r="A12" s="17" t="s">
        <v>46</v>
      </c>
      <c r="B12" s="16" t="s">
        <v>47</v>
      </c>
      <c r="C12" s="18" t="s">
        <v>48</v>
      </c>
      <c r="D12" s="19">
        <v>6235</v>
      </c>
      <c r="E12" s="19">
        <v>5903</v>
      </c>
      <c r="F12" s="19">
        <f t="shared" si="0"/>
        <v>12138</v>
      </c>
      <c r="G12" s="71">
        <f t="shared" si="1"/>
        <v>8.9365649664271407E-2</v>
      </c>
      <c r="H12" s="19">
        <v>7755</v>
      </c>
      <c r="I12" s="54">
        <v>7261</v>
      </c>
      <c r="J12" s="54">
        <f t="shared" si="2"/>
        <v>15016</v>
      </c>
      <c r="K12" s="71">
        <f t="shared" si="3"/>
        <v>8.7176629046491108E-2</v>
      </c>
      <c r="L12" s="19">
        <v>7754</v>
      </c>
      <c r="M12" s="54">
        <v>7341</v>
      </c>
      <c r="N12" s="19">
        <f t="shared" si="4"/>
        <v>15095</v>
      </c>
      <c r="O12" s="71">
        <f t="shared" si="5"/>
        <v>8.6429507990220492E-2</v>
      </c>
      <c r="P12" s="13"/>
    </row>
    <row r="13" spans="1:16" ht="13.5" customHeight="1">
      <c r="A13" s="17" t="s">
        <v>49</v>
      </c>
      <c r="B13" s="16" t="s">
        <v>50</v>
      </c>
      <c r="C13" s="18" t="s">
        <v>51</v>
      </c>
      <c r="D13" s="19">
        <v>6563</v>
      </c>
      <c r="E13" s="19">
        <v>6301</v>
      </c>
      <c r="F13" s="19">
        <f t="shared" si="0"/>
        <v>12864</v>
      </c>
      <c r="G13" s="71">
        <f t="shared" si="1"/>
        <v>9.4710802214630699E-2</v>
      </c>
      <c r="H13" s="19">
        <v>8326</v>
      </c>
      <c r="I13" s="54">
        <v>7797</v>
      </c>
      <c r="J13" s="54">
        <f t="shared" si="2"/>
        <v>16123</v>
      </c>
      <c r="K13" s="71">
        <f t="shared" si="3"/>
        <v>9.3603409038131066E-2</v>
      </c>
      <c r="L13" s="19">
        <v>8419</v>
      </c>
      <c r="M13" s="54">
        <v>8024</v>
      </c>
      <c r="N13" s="19">
        <f t="shared" si="4"/>
        <v>16443</v>
      </c>
      <c r="O13" s="71">
        <f t="shared" si="5"/>
        <v>9.4147757527869871E-2</v>
      </c>
      <c r="P13" s="13"/>
    </row>
    <row r="14" spans="1:16" ht="13.5" customHeight="1">
      <c r="A14" s="17" t="s">
        <v>52</v>
      </c>
      <c r="B14" s="16" t="s">
        <v>53</v>
      </c>
      <c r="C14" s="18" t="s">
        <v>54</v>
      </c>
      <c r="D14" s="19">
        <v>3112</v>
      </c>
      <c r="E14" s="19">
        <v>2926</v>
      </c>
      <c r="F14" s="19">
        <f t="shared" si="0"/>
        <v>6038</v>
      </c>
      <c r="G14" s="71">
        <f t="shared" si="1"/>
        <v>4.445458829072918E-2</v>
      </c>
      <c r="H14" s="19">
        <v>4069</v>
      </c>
      <c r="I14" s="54">
        <v>3647</v>
      </c>
      <c r="J14" s="54">
        <f t="shared" si="2"/>
        <v>7716</v>
      </c>
      <c r="K14" s="71">
        <f t="shared" si="3"/>
        <v>4.4795875714086664E-2</v>
      </c>
      <c r="L14" s="19">
        <v>3991</v>
      </c>
      <c r="M14" s="54">
        <v>3656</v>
      </c>
      <c r="N14" s="19">
        <f t="shared" si="4"/>
        <v>7647</v>
      </c>
      <c r="O14" s="71">
        <f t="shared" si="5"/>
        <v>4.3784461583386294E-2</v>
      </c>
      <c r="P14" s="13"/>
    </row>
    <row r="15" spans="1:16" ht="13.5" customHeight="1">
      <c r="A15" s="17" t="s">
        <v>55</v>
      </c>
      <c r="B15" s="16" t="s">
        <v>56</v>
      </c>
      <c r="C15" s="18" t="s">
        <v>57</v>
      </c>
      <c r="D15" s="19">
        <v>2379</v>
      </c>
      <c r="E15" s="19">
        <v>2276</v>
      </c>
      <c r="F15" s="19">
        <f t="shared" si="0"/>
        <v>4655</v>
      </c>
      <c r="G15" s="71">
        <f t="shared" si="1"/>
        <v>3.4272293556367066E-2</v>
      </c>
      <c r="H15" s="19">
        <v>2978</v>
      </c>
      <c r="I15" s="54">
        <v>2734</v>
      </c>
      <c r="J15" s="54">
        <f t="shared" si="2"/>
        <v>5712</v>
      </c>
      <c r="K15" s="71">
        <f t="shared" si="3"/>
        <v>3.3161488086944406E-2</v>
      </c>
      <c r="L15" s="19">
        <v>3026</v>
      </c>
      <c r="M15" s="54">
        <v>2897</v>
      </c>
      <c r="N15" s="19">
        <f t="shared" si="4"/>
        <v>5923</v>
      </c>
      <c r="O15" s="71">
        <f t="shared" si="5"/>
        <v>3.3913347189537993E-2</v>
      </c>
      <c r="P15" s="13"/>
    </row>
    <row r="16" spans="1:16" ht="13.5" customHeight="1">
      <c r="A16" s="17" t="s">
        <v>58</v>
      </c>
      <c r="B16" s="16" t="s">
        <v>59</v>
      </c>
      <c r="C16" s="18" t="s">
        <v>60</v>
      </c>
      <c r="D16" s="19">
        <v>4803</v>
      </c>
      <c r="E16" s="19">
        <v>4522</v>
      </c>
      <c r="F16" s="19">
        <f t="shared" si="0"/>
        <v>9325</v>
      </c>
      <c r="G16" s="71">
        <f t="shared" si="1"/>
        <v>6.8655024148898569E-2</v>
      </c>
      <c r="H16" s="19">
        <v>6407</v>
      </c>
      <c r="I16" s="54">
        <v>5807</v>
      </c>
      <c r="J16" s="54">
        <f t="shared" si="2"/>
        <v>12214</v>
      </c>
      <c r="K16" s="71">
        <f t="shared" si="3"/>
        <v>7.0909386466025737E-2</v>
      </c>
      <c r="L16" s="19">
        <v>6493</v>
      </c>
      <c r="M16" s="54">
        <v>5976</v>
      </c>
      <c r="N16" s="19">
        <f t="shared" si="4"/>
        <v>12469</v>
      </c>
      <c r="O16" s="71">
        <f t="shared" si="5"/>
        <v>7.1393808223256666E-2</v>
      </c>
      <c r="P16" s="13"/>
    </row>
    <row r="17" spans="1:16" ht="13.5" customHeight="1">
      <c r="A17" s="17" t="s">
        <v>61</v>
      </c>
      <c r="B17" s="16" t="s">
        <v>62</v>
      </c>
      <c r="C17" s="18" t="s">
        <v>63</v>
      </c>
      <c r="D17" s="19">
        <v>4115</v>
      </c>
      <c r="E17" s="19">
        <v>3885</v>
      </c>
      <c r="F17" s="19">
        <f t="shared" si="0"/>
        <v>8000</v>
      </c>
      <c r="G17" s="71">
        <f t="shared" si="1"/>
        <v>5.8899752621038991E-2</v>
      </c>
      <c r="H17" s="19">
        <v>5064</v>
      </c>
      <c r="I17" s="54">
        <v>4726</v>
      </c>
      <c r="J17" s="54">
        <f t="shared" si="2"/>
        <v>9790</v>
      </c>
      <c r="K17" s="71">
        <f t="shared" si="3"/>
        <v>5.6836654126608148E-2</v>
      </c>
      <c r="L17" s="19">
        <v>4971</v>
      </c>
      <c r="M17" s="54">
        <v>4636</v>
      </c>
      <c r="N17" s="19">
        <f t="shared" si="4"/>
        <v>9607</v>
      </c>
      <c r="O17" s="71">
        <f t="shared" si="5"/>
        <v>5.5006842216763718E-2</v>
      </c>
      <c r="P17" s="13"/>
    </row>
    <row r="18" spans="1:16" ht="13.5" customHeight="1">
      <c r="A18" s="17" t="s">
        <v>64</v>
      </c>
      <c r="B18" s="16" t="s">
        <v>65</v>
      </c>
      <c r="C18" s="18" t="s">
        <v>66</v>
      </c>
      <c r="D18" s="19">
        <v>6953</v>
      </c>
      <c r="E18" s="19">
        <v>6645</v>
      </c>
      <c r="F18" s="19">
        <f t="shared" si="0"/>
        <v>13598</v>
      </c>
      <c r="G18" s="71">
        <f t="shared" si="1"/>
        <v>0.10011485451761103</v>
      </c>
      <c r="H18" s="19">
        <v>8704</v>
      </c>
      <c r="I18" s="54">
        <v>8249</v>
      </c>
      <c r="J18" s="54">
        <f t="shared" si="2"/>
        <v>16953</v>
      </c>
      <c r="K18" s="71">
        <f t="shared" si="3"/>
        <v>9.842204263619897E-2</v>
      </c>
      <c r="L18" s="19">
        <v>8800</v>
      </c>
      <c r="M18" s="54">
        <v>8158</v>
      </c>
      <c r="N18" s="19">
        <f t="shared" si="4"/>
        <v>16958</v>
      </c>
      <c r="O18" s="71">
        <f t="shared" si="5"/>
        <v>9.7096495296333837E-2</v>
      </c>
      <c r="P18" s="13"/>
    </row>
    <row r="19" spans="1:16" ht="13.5" customHeight="1">
      <c r="A19" s="17" t="s">
        <v>67</v>
      </c>
      <c r="B19" s="16" t="s">
        <v>68</v>
      </c>
      <c r="C19" s="18" t="s">
        <v>69</v>
      </c>
      <c r="D19" s="19">
        <v>5278</v>
      </c>
      <c r="E19" s="19">
        <v>4773</v>
      </c>
      <c r="F19" s="19">
        <f t="shared" si="0"/>
        <v>10051</v>
      </c>
      <c r="G19" s="71">
        <f t="shared" si="1"/>
        <v>7.4000176699257861E-2</v>
      </c>
      <c r="H19" s="19">
        <v>7096</v>
      </c>
      <c r="I19" s="54">
        <v>6687</v>
      </c>
      <c r="J19" s="54">
        <f t="shared" si="2"/>
        <v>13783</v>
      </c>
      <c r="K19" s="71">
        <f t="shared" si="3"/>
        <v>8.0018345641168553E-2</v>
      </c>
      <c r="L19" s="19">
        <v>7146</v>
      </c>
      <c r="M19" s="54">
        <v>6848</v>
      </c>
      <c r="N19" s="19">
        <f t="shared" si="4"/>
        <v>13994</v>
      </c>
      <c r="O19" s="71">
        <f t="shared" si="5"/>
        <v>8.0125507440552871E-2</v>
      </c>
      <c r="P19" s="13"/>
    </row>
    <row r="20" spans="1:16" ht="13.5" customHeight="1">
      <c r="A20" s="17" t="s">
        <v>70</v>
      </c>
      <c r="B20" s="16" t="s">
        <v>71</v>
      </c>
      <c r="C20" s="18" t="s">
        <v>72</v>
      </c>
      <c r="D20" s="19">
        <v>5066</v>
      </c>
      <c r="E20" s="19">
        <v>4662</v>
      </c>
      <c r="F20" s="19">
        <f t="shared" si="0"/>
        <v>9728</v>
      </c>
      <c r="G20" s="71">
        <f t="shared" si="1"/>
        <v>7.1622099187183416E-2</v>
      </c>
      <c r="H20" s="19">
        <v>6365</v>
      </c>
      <c r="I20" s="54">
        <v>5909</v>
      </c>
      <c r="J20" s="54">
        <f t="shared" si="2"/>
        <v>12274</v>
      </c>
      <c r="K20" s="71">
        <f t="shared" si="3"/>
        <v>7.1257721424922205E-2</v>
      </c>
      <c r="L20" s="19">
        <v>6524</v>
      </c>
      <c r="M20" s="54">
        <v>6085</v>
      </c>
      <c r="N20" s="19">
        <f t="shared" si="4"/>
        <v>12609</v>
      </c>
      <c r="O20" s="71">
        <f t="shared" si="5"/>
        <v>7.2195406839926479E-2</v>
      </c>
      <c r="P20" s="13"/>
    </row>
    <row r="21" spans="1:16" ht="13.5" customHeight="1">
      <c r="A21" s="17" t="s">
        <v>73</v>
      </c>
      <c r="B21" s="16" t="s">
        <v>74</v>
      </c>
      <c r="C21" s="18" t="s">
        <v>75</v>
      </c>
      <c r="D21" s="19">
        <v>4188</v>
      </c>
      <c r="E21" s="19">
        <v>4060</v>
      </c>
      <c r="F21" s="19">
        <f t="shared" si="0"/>
        <v>8248</v>
      </c>
      <c r="G21" s="71">
        <f t="shared" si="1"/>
        <v>6.07256449522912E-2</v>
      </c>
      <c r="H21" s="19">
        <v>5385</v>
      </c>
      <c r="I21" s="54">
        <v>5088</v>
      </c>
      <c r="J21" s="54">
        <f t="shared" si="2"/>
        <v>10473</v>
      </c>
      <c r="K21" s="71">
        <f t="shared" si="3"/>
        <v>6.0801867075379684E-2</v>
      </c>
      <c r="L21" s="19">
        <v>5528</v>
      </c>
      <c r="M21" s="54">
        <v>5127</v>
      </c>
      <c r="N21" s="19">
        <f t="shared" si="4"/>
        <v>10655</v>
      </c>
      <c r="O21" s="71">
        <f t="shared" si="5"/>
        <v>6.1007380432977765E-2</v>
      </c>
      <c r="P21" s="13"/>
    </row>
    <row r="22" spans="1:16" ht="13.5" customHeight="1">
      <c r="A22" s="129" t="s">
        <v>4</v>
      </c>
      <c r="B22" s="130"/>
      <c r="C22" s="131"/>
      <c r="D22" s="81">
        <f>SUM(D5:D21)</f>
        <v>69754</v>
      </c>
      <c r="E22" s="81">
        <f t="shared" ref="E22:N22" si="6">SUM(E5:E21)</f>
        <v>66070</v>
      </c>
      <c r="F22" s="81">
        <f t="shared" si="6"/>
        <v>135824</v>
      </c>
      <c r="G22" s="89">
        <f>F22/H132</f>
        <v>6.477930519063356E-2</v>
      </c>
      <c r="H22" s="81">
        <f t="shared" si="6"/>
        <v>89200</v>
      </c>
      <c r="I22" s="81">
        <f t="shared" si="6"/>
        <v>83048</v>
      </c>
      <c r="J22" s="81">
        <f t="shared" si="6"/>
        <v>172248</v>
      </c>
      <c r="K22" s="89">
        <f>J22/H132</f>
        <v>8.2151208626430147E-2</v>
      </c>
      <c r="L22" s="81">
        <f t="shared" si="6"/>
        <v>90163</v>
      </c>
      <c r="M22" s="81">
        <f t="shared" si="6"/>
        <v>84488</v>
      </c>
      <c r="N22" s="81">
        <f t="shared" si="6"/>
        <v>174651</v>
      </c>
      <c r="O22" s="89">
        <f>N22/H132</f>
        <v>8.3297284948531489E-2</v>
      </c>
      <c r="P22" s="13"/>
    </row>
    <row r="23" spans="1:16" ht="21.75" customHeight="1">
      <c r="A23" s="147" t="s">
        <v>76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3"/>
    </row>
    <row r="24" spans="1:16" ht="0.75" customHeight="1">
      <c r="A24" s="145" t="s">
        <v>77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/>
      <c r="P24" s="13"/>
    </row>
    <row r="25" spans="1:16" ht="13.5" customHeight="1">
      <c r="A25" s="146" t="s">
        <v>16</v>
      </c>
      <c r="B25" s="151" t="s">
        <v>1</v>
      </c>
      <c r="C25" s="131"/>
      <c r="D25" s="152" t="s">
        <v>78</v>
      </c>
      <c r="E25" s="130"/>
      <c r="F25" s="130"/>
      <c r="G25" s="131"/>
      <c r="H25" s="148" t="s">
        <v>79</v>
      </c>
      <c r="I25" s="149"/>
      <c r="J25" s="149"/>
      <c r="K25" s="150"/>
      <c r="L25" s="148" t="s">
        <v>80</v>
      </c>
      <c r="M25" s="149"/>
      <c r="N25" s="149"/>
      <c r="O25" s="150"/>
      <c r="P25" s="13"/>
    </row>
    <row r="26" spans="1:16" ht="16.5" customHeight="1">
      <c r="A26" s="136"/>
      <c r="B26" s="15" t="s">
        <v>20</v>
      </c>
      <c r="C26" s="15" t="s">
        <v>21</v>
      </c>
      <c r="D26" s="17" t="s">
        <v>22</v>
      </c>
      <c r="E26" s="17" t="s">
        <v>23</v>
      </c>
      <c r="F26" s="17" t="s">
        <v>4</v>
      </c>
      <c r="G26" s="17" t="s">
        <v>24</v>
      </c>
      <c r="H26" s="17" t="s">
        <v>22</v>
      </c>
      <c r="I26" s="24" t="s">
        <v>23</v>
      </c>
      <c r="J26" s="24" t="s">
        <v>4</v>
      </c>
      <c r="K26" s="17" t="s">
        <v>24</v>
      </c>
      <c r="L26" s="17" t="s">
        <v>22</v>
      </c>
      <c r="M26" s="24" t="s">
        <v>23</v>
      </c>
      <c r="N26" s="17" t="s">
        <v>4</v>
      </c>
      <c r="O26" s="17" t="s">
        <v>24</v>
      </c>
      <c r="P26" s="13"/>
    </row>
    <row r="27" spans="1:16" ht="15" customHeight="1">
      <c r="A27" s="17" t="s">
        <v>25</v>
      </c>
      <c r="B27" s="16" t="s">
        <v>26</v>
      </c>
      <c r="C27" s="18" t="s">
        <v>27</v>
      </c>
      <c r="D27" s="19">
        <v>2391</v>
      </c>
      <c r="E27" s="19">
        <v>2250</v>
      </c>
      <c r="F27" s="19">
        <f>SUM(D27:E27)</f>
        <v>4641</v>
      </c>
      <c r="G27" s="71">
        <f>F27/$F$44</f>
        <v>3.0354561686931382E-2</v>
      </c>
      <c r="H27" s="19">
        <v>2554</v>
      </c>
      <c r="I27" s="20">
        <v>2446</v>
      </c>
      <c r="J27" s="54">
        <f>SUM(H27:I27)</f>
        <v>5000</v>
      </c>
      <c r="K27" s="71">
        <f>J27/$J$44</f>
        <v>3.1832940727064364E-2</v>
      </c>
      <c r="L27" s="19">
        <v>2654</v>
      </c>
      <c r="M27" s="54">
        <v>2471</v>
      </c>
      <c r="N27" s="19">
        <f>SUM(L27:M27)</f>
        <v>5125</v>
      </c>
      <c r="O27" s="71">
        <f>N27/$N$44</f>
        <v>3.0275104707557256E-2</v>
      </c>
      <c r="P27" s="13"/>
    </row>
    <row r="28" spans="1:16" ht="13.5" customHeight="1">
      <c r="A28" s="17" t="s">
        <v>28</v>
      </c>
      <c r="B28" s="16" t="s">
        <v>29</v>
      </c>
      <c r="C28" s="18" t="s">
        <v>30</v>
      </c>
      <c r="D28" s="19">
        <v>4000</v>
      </c>
      <c r="E28" s="19">
        <v>3665</v>
      </c>
      <c r="F28" s="19">
        <f t="shared" ref="F28:F43" si="7">SUM(D28:E28)</f>
        <v>7665</v>
      </c>
      <c r="G28" s="71">
        <f t="shared" ref="G28:G43" si="8">F28/$F$44</f>
        <v>5.0133099618687581E-2</v>
      </c>
      <c r="H28" s="19">
        <v>4180</v>
      </c>
      <c r="I28" s="20">
        <v>4014</v>
      </c>
      <c r="J28" s="54">
        <f t="shared" ref="J28:J43" si="9">SUM(H28:I28)</f>
        <v>8194</v>
      </c>
      <c r="K28" s="71">
        <f t="shared" ref="K28:K43" si="10">J28/$J$44</f>
        <v>5.2167823263513081E-2</v>
      </c>
      <c r="L28" s="19">
        <v>4756</v>
      </c>
      <c r="M28" s="54">
        <v>4281</v>
      </c>
      <c r="N28" s="19">
        <f t="shared" ref="N28:N43" si="11">SUM(L28:M28)</f>
        <v>9037</v>
      </c>
      <c r="O28" s="71">
        <f t="shared" ref="O28:O43" si="12">N28/$N$44</f>
        <v>5.3384609022867305E-2</v>
      </c>
      <c r="P28" s="13"/>
    </row>
    <row r="29" spans="1:16" ht="13.5" customHeight="1">
      <c r="A29" s="17" t="s">
        <v>31</v>
      </c>
      <c r="B29" s="16" t="s">
        <v>32</v>
      </c>
      <c r="C29" s="18" t="s">
        <v>33</v>
      </c>
      <c r="D29" s="19">
        <v>4367</v>
      </c>
      <c r="E29" s="19">
        <v>4207</v>
      </c>
      <c r="F29" s="19">
        <f t="shared" si="7"/>
        <v>8574</v>
      </c>
      <c r="G29" s="71">
        <f t="shared" si="8"/>
        <v>5.6078433937459531E-2</v>
      </c>
      <c r="H29" s="19">
        <v>4760</v>
      </c>
      <c r="I29" s="20">
        <v>4313</v>
      </c>
      <c r="J29" s="54">
        <f t="shared" si="9"/>
        <v>9073</v>
      </c>
      <c r="K29" s="71">
        <f t="shared" si="10"/>
        <v>5.7764054243330996E-2</v>
      </c>
      <c r="L29" s="19">
        <v>5052</v>
      </c>
      <c r="M29" s="54">
        <v>4448</v>
      </c>
      <c r="N29" s="19">
        <f t="shared" si="11"/>
        <v>9500</v>
      </c>
      <c r="O29" s="71">
        <f t="shared" si="12"/>
        <v>5.6119706287179306E-2</v>
      </c>
      <c r="P29" s="13"/>
    </row>
    <row r="30" spans="1:16" ht="13.5" customHeight="1">
      <c r="A30" s="17" t="s">
        <v>34</v>
      </c>
      <c r="B30" s="16" t="s">
        <v>35</v>
      </c>
      <c r="C30" s="18" t="s">
        <v>36</v>
      </c>
      <c r="D30" s="19">
        <v>4546</v>
      </c>
      <c r="E30" s="19">
        <v>4455</v>
      </c>
      <c r="F30" s="19">
        <f t="shared" si="7"/>
        <v>9001</v>
      </c>
      <c r="G30" s="71">
        <f t="shared" si="8"/>
        <v>5.88712367472677E-2</v>
      </c>
      <c r="H30" s="19">
        <v>4667</v>
      </c>
      <c r="I30" s="20">
        <v>4398</v>
      </c>
      <c r="J30" s="54">
        <f t="shared" si="9"/>
        <v>9065</v>
      </c>
      <c r="K30" s="71">
        <f t="shared" si="10"/>
        <v>5.7713121538167697E-2</v>
      </c>
      <c r="L30" s="19">
        <v>5084</v>
      </c>
      <c r="M30" s="54">
        <v>4703</v>
      </c>
      <c r="N30" s="19">
        <f t="shared" si="11"/>
        <v>9787</v>
      </c>
      <c r="O30" s="71">
        <f t="shared" si="12"/>
        <v>5.7815112150802511E-2</v>
      </c>
      <c r="P30" s="13"/>
    </row>
    <row r="31" spans="1:16" ht="13.5" customHeight="1">
      <c r="A31" s="17" t="s">
        <v>37</v>
      </c>
      <c r="B31" s="16" t="s">
        <v>38</v>
      </c>
      <c r="C31" s="18" t="s">
        <v>39</v>
      </c>
      <c r="D31" s="19">
        <v>2742</v>
      </c>
      <c r="E31" s="19">
        <v>2654</v>
      </c>
      <c r="F31" s="19">
        <f t="shared" si="7"/>
        <v>5396</v>
      </c>
      <c r="G31" s="71">
        <f t="shared" si="8"/>
        <v>3.5292655648067606E-2</v>
      </c>
      <c r="H31" s="19">
        <v>2894</v>
      </c>
      <c r="I31" s="20">
        <v>2798</v>
      </c>
      <c r="J31" s="54">
        <f t="shared" si="9"/>
        <v>5692</v>
      </c>
      <c r="K31" s="71">
        <f t="shared" si="10"/>
        <v>3.6238619723690073E-2</v>
      </c>
      <c r="L31" s="19">
        <v>3166</v>
      </c>
      <c r="M31" s="54">
        <v>2937</v>
      </c>
      <c r="N31" s="19">
        <f t="shared" si="11"/>
        <v>6103</v>
      </c>
      <c r="O31" s="71">
        <f t="shared" si="12"/>
        <v>3.6052480786384768E-2</v>
      </c>
      <c r="P31" s="13"/>
    </row>
    <row r="32" spans="1:16" ht="13.5" customHeight="1">
      <c r="A32" s="17" t="s">
        <v>40</v>
      </c>
      <c r="B32" s="16" t="s">
        <v>41</v>
      </c>
      <c r="C32" s="18" t="s">
        <v>42</v>
      </c>
      <c r="D32" s="19">
        <v>3072</v>
      </c>
      <c r="E32" s="19">
        <v>2878</v>
      </c>
      <c r="F32" s="19">
        <f t="shared" si="7"/>
        <v>5950</v>
      </c>
      <c r="G32" s="71">
        <f t="shared" si="8"/>
        <v>3.8916104726835106E-2</v>
      </c>
      <c r="H32" s="19">
        <v>3064</v>
      </c>
      <c r="I32" s="20">
        <v>2792</v>
      </c>
      <c r="J32" s="54">
        <f t="shared" si="9"/>
        <v>5856</v>
      </c>
      <c r="K32" s="71">
        <f t="shared" si="10"/>
        <v>3.7282740179537789E-2</v>
      </c>
      <c r="L32" s="19">
        <v>3362</v>
      </c>
      <c r="M32" s="54">
        <v>3035</v>
      </c>
      <c r="N32" s="19">
        <f t="shared" si="11"/>
        <v>6397</v>
      </c>
      <c r="O32" s="71">
        <f t="shared" si="12"/>
        <v>3.7789238012535371E-2</v>
      </c>
      <c r="P32" s="13"/>
    </row>
    <row r="33" spans="1:16" ht="13.5" customHeight="1">
      <c r="A33" s="17" t="s">
        <v>43</v>
      </c>
      <c r="B33" s="16" t="s">
        <v>44</v>
      </c>
      <c r="C33" s="18" t="s">
        <v>45</v>
      </c>
      <c r="D33" s="19">
        <v>3526</v>
      </c>
      <c r="E33" s="19">
        <v>3333</v>
      </c>
      <c r="F33" s="19">
        <f t="shared" si="7"/>
        <v>6859</v>
      </c>
      <c r="G33" s="71">
        <f t="shared" si="8"/>
        <v>4.4861439045607056E-2</v>
      </c>
      <c r="H33" s="19">
        <v>3502</v>
      </c>
      <c r="I33" s="20">
        <v>3314</v>
      </c>
      <c r="J33" s="54">
        <f t="shared" si="9"/>
        <v>6816</v>
      </c>
      <c r="K33" s="71">
        <f t="shared" si="10"/>
        <v>4.3394664799134147E-2</v>
      </c>
      <c r="L33" s="19">
        <v>3678</v>
      </c>
      <c r="M33" s="54">
        <v>3406</v>
      </c>
      <c r="N33" s="19">
        <f t="shared" si="11"/>
        <v>7084</v>
      </c>
      <c r="O33" s="71">
        <f t="shared" si="12"/>
        <v>4.1847578877724022E-2</v>
      </c>
      <c r="P33" s="13"/>
    </row>
    <row r="34" spans="1:16" ht="13.5" customHeight="1">
      <c r="A34" s="17" t="s">
        <v>46</v>
      </c>
      <c r="B34" s="16" t="s">
        <v>47</v>
      </c>
      <c r="C34" s="18" t="s">
        <v>48</v>
      </c>
      <c r="D34" s="19">
        <v>6720</v>
      </c>
      <c r="E34" s="19">
        <v>6261</v>
      </c>
      <c r="F34" s="19">
        <f t="shared" si="7"/>
        <v>12981</v>
      </c>
      <c r="G34" s="71">
        <f t="shared" si="8"/>
        <v>8.4902513522528825E-2</v>
      </c>
      <c r="H34" s="19">
        <v>6398</v>
      </c>
      <c r="I34" s="20">
        <v>6154</v>
      </c>
      <c r="J34" s="54">
        <f t="shared" si="9"/>
        <v>12552</v>
      </c>
      <c r="K34" s="71">
        <f t="shared" si="10"/>
        <v>7.9913414401222391E-2</v>
      </c>
      <c r="L34" s="19">
        <v>7009</v>
      </c>
      <c r="M34" s="54">
        <v>6765</v>
      </c>
      <c r="N34" s="19">
        <f t="shared" si="11"/>
        <v>13774</v>
      </c>
      <c r="O34" s="71">
        <f t="shared" si="12"/>
        <v>8.1367666778906084E-2</v>
      </c>
      <c r="P34" s="13"/>
    </row>
    <row r="35" spans="1:16" ht="13.5" customHeight="1">
      <c r="A35" s="17" t="s">
        <v>49</v>
      </c>
      <c r="B35" s="16" t="s">
        <v>50</v>
      </c>
      <c r="C35" s="18" t="s">
        <v>51</v>
      </c>
      <c r="D35" s="19">
        <v>7671</v>
      </c>
      <c r="E35" s="19">
        <v>7322</v>
      </c>
      <c r="F35" s="19">
        <f t="shared" si="7"/>
        <v>14993</v>
      </c>
      <c r="G35" s="71">
        <f t="shared" si="8"/>
        <v>9.8062043389821635E-2</v>
      </c>
      <c r="H35" s="19">
        <v>7537</v>
      </c>
      <c r="I35" s="20">
        <v>7278</v>
      </c>
      <c r="J35" s="54">
        <f t="shared" si="9"/>
        <v>14815</v>
      </c>
      <c r="K35" s="71">
        <f t="shared" si="10"/>
        <v>9.4321003374291723E-2</v>
      </c>
      <c r="L35" s="19">
        <v>7753</v>
      </c>
      <c r="M35" s="54">
        <v>7531</v>
      </c>
      <c r="N35" s="19">
        <f t="shared" si="11"/>
        <v>15284</v>
      </c>
      <c r="O35" s="71">
        <f t="shared" si="12"/>
        <v>9.0287746409815628E-2</v>
      </c>
      <c r="P35" s="13"/>
    </row>
    <row r="36" spans="1:16" ht="13.5" customHeight="1">
      <c r="A36" s="17" t="s">
        <v>52</v>
      </c>
      <c r="B36" s="16" t="s">
        <v>53</v>
      </c>
      <c r="C36" s="18" t="s">
        <v>54</v>
      </c>
      <c r="D36" s="19">
        <v>3114</v>
      </c>
      <c r="E36" s="19">
        <v>3149</v>
      </c>
      <c r="F36" s="19">
        <f t="shared" si="7"/>
        <v>6263</v>
      </c>
      <c r="G36" s="71">
        <f t="shared" si="8"/>
        <v>4.0963288051120719E-2</v>
      </c>
      <c r="H36" s="19">
        <v>3290</v>
      </c>
      <c r="I36" s="20">
        <v>3110</v>
      </c>
      <c r="J36" s="54">
        <f t="shared" si="9"/>
        <v>6400</v>
      </c>
      <c r="K36" s="71">
        <f t="shared" si="10"/>
        <v>4.0746164130642387E-2</v>
      </c>
      <c r="L36" s="19">
        <v>4036</v>
      </c>
      <c r="M36" s="54">
        <v>3582</v>
      </c>
      <c r="N36" s="19">
        <f t="shared" si="11"/>
        <v>7618</v>
      </c>
      <c r="O36" s="71">
        <f t="shared" si="12"/>
        <v>4.5002097104813892E-2</v>
      </c>
      <c r="P36" s="13"/>
    </row>
    <row r="37" spans="1:16" ht="13.5" customHeight="1">
      <c r="A37" s="17" t="s">
        <v>55</v>
      </c>
      <c r="B37" s="16" t="s">
        <v>56</v>
      </c>
      <c r="C37" s="18" t="s">
        <v>57</v>
      </c>
      <c r="D37" s="19">
        <v>2654</v>
      </c>
      <c r="E37" s="19">
        <v>2561</v>
      </c>
      <c r="F37" s="19">
        <f t="shared" si="7"/>
        <v>5215</v>
      </c>
      <c r="G37" s="71">
        <f t="shared" si="8"/>
        <v>3.4108821201755478E-2</v>
      </c>
      <c r="H37" s="19">
        <v>2774</v>
      </c>
      <c r="I37" s="20">
        <v>2684</v>
      </c>
      <c r="J37" s="54">
        <f t="shared" si="9"/>
        <v>5458</v>
      </c>
      <c r="K37" s="71">
        <f t="shared" si="10"/>
        <v>3.4748838097663465E-2</v>
      </c>
      <c r="L37" s="19">
        <v>3170</v>
      </c>
      <c r="M37" s="54">
        <v>2977</v>
      </c>
      <c r="N37" s="19">
        <f t="shared" si="11"/>
        <v>6147</v>
      </c>
      <c r="O37" s="71">
        <f t="shared" si="12"/>
        <v>3.6312403636556967E-2</v>
      </c>
      <c r="P37" s="13"/>
    </row>
    <row r="38" spans="1:16" ht="13.5" customHeight="1">
      <c r="A38" s="17" t="s">
        <v>58</v>
      </c>
      <c r="B38" s="16" t="s">
        <v>59</v>
      </c>
      <c r="C38" s="18" t="s">
        <v>60</v>
      </c>
      <c r="D38" s="19">
        <v>5570</v>
      </c>
      <c r="E38" s="19">
        <v>5189</v>
      </c>
      <c r="F38" s="19">
        <f t="shared" si="7"/>
        <v>10759</v>
      </c>
      <c r="G38" s="71">
        <f t="shared" si="8"/>
        <v>7.0369474076641833E-2</v>
      </c>
      <c r="H38" s="19">
        <v>5899</v>
      </c>
      <c r="I38" s="20">
        <v>5602</v>
      </c>
      <c r="J38" s="54">
        <f t="shared" si="9"/>
        <v>11501</v>
      </c>
      <c r="K38" s="71">
        <f t="shared" si="10"/>
        <v>7.3222130260393453E-2</v>
      </c>
      <c r="L38" s="19">
        <v>6377</v>
      </c>
      <c r="M38" s="54">
        <v>5731</v>
      </c>
      <c r="N38" s="19">
        <f t="shared" si="11"/>
        <v>12108</v>
      </c>
      <c r="O38" s="71">
        <f t="shared" si="12"/>
        <v>7.1526042497386005E-2</v>
      </c>
      <c r="P38" s="13"/>
    </row>
    <row r="39" spans="1:16" ht="13.5" customHeight="1">
      <c r="A39" s="17" t="s">
        <v>61</v>
      </c>
      <c r="B39" s="16" t="s">
        <v>62</v>
      </c>
      <c r="C39" s="18" t="s">
        <v>63</v>
      </c>
      <c r="D39" s="19">
        <v>4227</v>
      </c>
      <c r="E39" s="19">
        <v>3996</v>
      </c>
      <c r="F39" s="19">
        <f t="shared" si="7"/>
        <v>8223</v>
      </c>
      <c r="G39" s="71">
        <f t="shared" si="8"/>
        <v>5.3782710784666399E-2</v>
      </c>
      <c r="H39" s="19">
        <v>4310</v>
      </c>
      <c r="I39" s="20">
        <v>4228</v>
      </c>
      <c r="J39" s="54">
        <f t="shared" si="9"/>
        <v>8538</v>
      </c>
      <c r="K39" s="71">
        <f t="shared" si="10"/>
        <v>5.4357929585535113E-2</v>
      </c>
      <c r="L39" s="19">
        <v>4958</v>
      </c>
      <c r="M39" s="54">
        <v>4557</v>
      </c>
      <c r="N39" s="19">
        <f t="shared" si="11"/>
        <v>9515</v>
      </c>
      <c r="O39" s="71">
        <f t="shared" si="12"/>
        <v>5.6208316349738011E-2</v>
      </c>
      <c r="P39" s="13"/>
    </row>
    <row r="40" spans="1:16" ht="13.5" customHeight="1">
      <c r="A40" s="17" t="s">
        <v>64</v>
      </c>
      <c r="B40" s="16" t="s">
        <v>65</v>
      </c>
      <c r="C40" s="18" t="s">
        <v>66</v>
      </c>
      <c r="D40" s="19">
        <v>7484</v>
      </c>
      <c r="E40" s="19">
        <v>6977</v>
      </c>
      <c r="F40" s="19">
        <f t="shared" si="7"/>
        <v>14461</v>
      </c>
      <c r="G40" s="71">
        <f t="shared" si="8"/>
        <v>9.4582485790716389E-2</v>
      </c>
      <c r="H40" s="19">
        <v>7544</v>
      </c>
      <c r="I40" s="20">
        <v>7375</v>
      </c>
      <c r="J40" s="54">
        <f t="shared" si="9"/>
        <v>14919</v>
      </c>
      <c r="K40" s="71">
        <f t="shared" si="10"/>
        <v>9.4983128541414649E-2</v>
      </c>
      <c r="L40" s="19">
        <v>8071</v>
      </c>
      <c r="M40" s="54">
        <v>7501</v>
      </c>
      <c r="N40" s="19">
        <f t="shared" si="11"/>
        <v>15572</v>
      </c>
      <c r="O40" s="71">
        <f t="shared" si="12"/>
        <v>9.1989059610942753E-2</v>
      </c>
      <c r="P40" s="13"/>
    </row>
    <row r="41" spans="1:16" ht="13.5" customHeight="1">
      <c r="A41" s="17" t="s">
        <v>67</v>
      </c>
      <c r="B41" s="16" t="s">
        <v>68</v>
      </c>
      <c r="C41" s="18" t="s">
        <v>69</v>
      </c>
      <c r="D41" s="19">
        <v>5979</v>
      </c>
      <c r="E41" s="19">
        <v>5861</v>
      </c>
      <c r="F41" s="19">
        <f t="shared" si="7"/>
        <v>11840</v>
      </c>
      <c r="G41" s="71">
        <f t="shared" si="8"/>
        <v>7.7439778145500446E-2</v>
      </c>
      <c r="H41" s="19">
        <v>6060</v>
      </c>
      <c r="I41" s="20">
        <v>5708</v>
      </c>
      <c r="J41" s="54">
        <f t="shared" si="9"/>
        <v>11768</v>
      </c>
      <c r="K41" s="71">
        <f t="shared" si="10"/>
        <v>7.4922009295218694E-2</v>
      </c>
      <c r="L41" s="19">
        <v>6744</v>
      </c>
      <c r="M41" s="54">
        <v>6308</v>
      </c>
      <c r="N41" s="19">
        <f t="shared" si="11"/>
        <v>13052</v>
      </c>
      <c r="O41" s="71">
        <f t="shared" si="12"/>
        <v>7.7102569101080445E-2</v>
      </c>
      <c r="P41" s="13"/>
    </row>
    <row r="42" spans="1:16" ht="13.5" customHeight="1">
      <c r="A42" s="17" t="s">
        <v>70</v>
      </c>
      <c r="B42" s="16" t="s">
        <v>71</v>
      </c>
      <c r="C42" s="18" t="s">
        <v>72</v>
      </c>
      <c r="D42" s="19">
        <v>5309</v>
      </c>
      <c r="E42" s="19">
        <v>5292</v>
      </c>
      <c r="F42" s="19">
        <f t="shared" si="7"/>
        <v>10601</v>
      </c>
      <c r="G42" s="71">
        <f t="shared" si="8"/>
        <v>6.9336071631794782E-2</v>
      </c>
      <c r="H42" s="19">
        <v>5935</v>
      </c>
      <c r="I42" s="20">
        <v>5719</v>
      </c>
      <c r="J42" s="54">
        <f t="shared" si="9"/>
        <v>11654</v>
      </c>
      <c r="K42" s="71">
        <f t="shared" si="10"/>
        <v>7.4196218246641618E-2</v>
      </c>
      <c r="L42" s="19">
        <v>6466</v>
      </c>
      <c r="M42" s="54">
        <v>6098</v>
      </c>
      <c r="N42" s="19">
        <f t="shared" si="11"/>
        <v>12564</v>
      </c>
      <c r="O42" s="71">
        <f t="shared" si="12"/>
        <v>7.4219788399170608E-2</v>
      </c>
      <c r="P42" s="13"/>
    </row>
    <row r="43" spans="1:16" ht="13.5" customHeight="1">
      <c r="A43" s="17" t="s">
        <v>73</v>
      </c>
      <c r="B43" s="16" t="s">
        <v>74</v>
      </c>
      <c r="C43" s="18" t="s">
        <v>75</v>
      </c>
      <c r="D43" s="19">
        <v>4857</v>
      </c>
      <c r="E43" s="19">
        <v>4614</v>
      </c>
      <c r="F43" s="19">
        <f t="shared" si="7"/>
        <v>9471</v>
      </c>
      <c r="G43" s="71">
        <f t="shared" si="8"/>
        <v>6.1945281994597527E-2</v>
      </c>
      <c r="H43" s="19">
        <v>4951</v>
      </c>
      <c r="I43" s="20">
        <v>4818</v>
      </c>
      <c r="J43" s="54">
        <f t="shared" si="9"/>
        <v>9769</v>
      </c>
      <c r="K43" s="71">
        <f t="shared" si="10"/>
        <v>6.2195199592538358E-2</v>
      </c>
      <c r="L43" s="19">
        <v>5345</v>
      </c>
      <c r="M43" s="54">
        <v>5269</v>
      </c>
      <c r="N43" s="19">
        <f t="shared" si="11"/>
        <v>10614</v>
      </c>
      <c r="O43" s="71">
        <f t="shared" si="12"/>
        <v>6.2700480266539071E-2</v>
      </c>
      <c r="P43" s="13"/>
    </row>
    <row r="44" spans="1:16" ht="13.5" customHeight="1">
      <c r="A44" s="129" t="s">
        <v>4</v>
      </c>
      <c r="B44" s="130"/>
      <c r="C44" s="131"/>
      <c r="D44" s="81">
        <f>SUM(D27:D43)</f>
        <v>78229</v>
      </c>
      <c r="E44" s="81">
        <f t="shared" ref="E44:N44" si="13">SUM(E27:E43)</f>
        <v>74664</v>
      </c>
      <c r="F44" s="81">
        <f t="shared" si="13"/>
        <v>152893</v>
      </c>
      <c r="G44" s="89">
        <f>F44/H132</f>
        <v>7.2920119481914361E-2</v>
      </c>
      <c r="H44" s="81">
        <f t="shared" si="13"/>
        <v>80319</v>
      </c>
      <c r="I44" s="81">
        <f t="shared" si="13"/>
        <v>76751</v>
      </c>
      <c r="J44" s="81">
        <f t="shared" si="13"/>
        <v>157070</v>
      </c>
      <c r="K44" s="89">
        <f>J44/H132</f>
        <v>7.4912279614006455E-2</v>
      </c>
      <c r="L44" s="81">
        <f t="shared" si="13"/>
        <v>87681</v>
      </c>
      <c r="M44" s="81">
        <f t="shared" si="13"/>
        <v>81600</v>
      </c>
      <c r="N44" s="81">
        <f t="shared" si="13"/>
        <v>169281</v>
      </c>
      <c r="O44" s="89">
        <f>N44/H132</f>
        <v>8.0736140608255083E-2</v>
      </c>
      <c r="P44" s="13"/>
    </row>
    <row r="45" spans="1:16" ht="24" customHeight="1">
      <c r="A45" s="147" t="s">
        <v>76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3"/>
    </row>
    <row r="46" spans="1:16" ht="13.5" customHeight="1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6"/>
      <c r="P46" s="13"/>
    </row>
    <row r="47" spans="1:16" ht="13.5" customHeight="1">
      <c r="A47" s="146" t="s">
        <v>16</v>
      </c>
      <c r="B47" s="151" t="s">
        <v>1</v>
      </c>
      <c r="C47" s="131"/>
      <c r="D47" s="152" t="s">
        <v>81</v>
      </c>
      <c r="E47" s="130"/>
      <c r="F47" s="130"/>
      <c r="G47" s="131"/>
      <c r="H47" s="148" t="s">
        <v>82</v>
      </c>
      <c r="I47" s="149"/>
      <c r="J47" s="149"/>
      <c r="K47" s="150"/>
      <c r="L47" s="148" t="s">
        <v>83</v>
      </c>
      <c r="M47" s="149"/>
      <c r="N47" s="149"/>
      <c r="O47" s="150"/>
      <c r="P47" s="13"/>
    </row>
    <row r="48" spans="1:16" ht="21.75" customHeight="1">
      <c r="A48" s="136"/>
      <c r="B48" s="15" t="s">
        <v>20</v>
      </c>
      <c r="C48" s="15" t="s">
        <v>21</v>
      </c>
      <c r="D48" s="17" t="s">
        <v>22</v>
      </c>
      <c r="E48" s="17" t="s">
        <v>23</v>
      </c>
      <c r="F48" s="17" t="s">
        <v>4</v>
      </c>
      <c r="G48" s="17" t="s">
        <v>24</v>
      </c>
      <c r="H48" s="17" t="s">
        <v>22</v>
      </c>
      <c r="I48" s="24" t="s">
        <v>23</v>
      </c>
      <c r="J48" s="24" t="s">
        <v>4</v>
      </c>
      <c r="K48" s="17" t="s">
        <v>24</v>
      </c>
      <c r="L48" s="17" t="s">
        <v>22</v>
      </c>
      <c r="M48" s="24" t="s">
        <v>23</v>
      </c>
      <c r="N48" s="17" t="s">
        <v>4</v>
      </c>
      <c r="O48" s="17" t="s">
        <v>24</v>
      </c>
      <c r="P48" s="13"/>
    </row>
    <row r="49" spans="1:16" ht="13.5" customHeight="1">
      <c r="A49" s="17" t="s">
        <v>25</v>
      </c>
      <c r="B49" s="16" t="s">
        <v>26</v>
      </c>
      <c r="C49" s="18" t="s">
        <v>27</v>
      </c>
      <c r="D49" s="19">
        <v>2486</v>
      </c>
      <c r="E49" s="19">
        <v>2435</v>
      </c>
      <c r="F49" s="19">
        <f>SUM(D49:E49)</f>
        <v>4921</v>
      </c>
      <c r="G49" s="71">
        <f>F49/$F$66</f>
        <v>2.8872161041064062E-2</v>
      </c>
      <c r="H49" s="19">
        <v>2155</v>
      </c>
      <c r="I49" s="54">
        <v>2099</v>
      </c>
      <c r="J49" s="54">
        <f>SUM(H49:I49)</f>
        <v>4254</v>
      </c>
      <c r="K49" s="71">
        <f>J49/$J$66</f>
        <v>2.5989100950612156E-2</v>
      </c>
      <c r="L49" s="19">
        <v>2019</v>
      </c>
      <c r="M49" s="54">
        <v>2207</v>
      </c>
      <c r="N49" s="19">
        <f>SUM(L49:M49)</f>
        <v>4226</v>
      </c>
      <c r="O49" s="71">
        <f>N49/$N$66</f>
        <v>2.5318882518228277E-2</v>
      </c>
      <c r="P49" s="13"/>
    </row>
    <row r="50" spans="1:16" ht="13.5" customHeight="1">
      <c r="A50" s="17" t="s">
        <v>28</v>
      </c>
      <c r="B50" s="16" t="s">
        <v>29</v>
      </c>
      <c r="C50" s="18" t="s">
        <v>30</v>
      </c>
      <c r="D50" s="19">
        <v>4324</v>
      </c>
      <c r="E50" s="19">
        <v>3978</v>
      </c>
      <c r="F50" s="19">
        <f t="shared" ref="F50:F65" si="14">SUM(D50:E50)</f>
        <v>8302</v>
      </c>
      <c r="G50" s="71">
        <f t="shared" ref="G50:G65" si="15">F50/$F$66</f>
        <v>4.8708937403558999E-2</v>
      </c>
      <c r="H50" s="19">
        <v>3921</v>
      </c>
      <c r="I50" s="54">
        <v>3681</v>
      </c>
      <c r="J50" s="54">
        <f t="shared" ref="J50:J65" si="16">SUM(H50:I50)</f>
        <v>7602</v>
      </c>
      <c r="K50" s="71">
        <f t="shared" ref="K50:K65" si="17">J50/$J$66</f>
        <v>4.6443146550670805E-2</v>
      </c>
      <c r="L50" s="19">
        <v>3912</v>
      </c>
      <c r="M50" s="54">
        <v>3733</v>
      </c>
      <c r="N50" s="19">
        <f t="shared" ref="N50:N65" si="18">SUM(L50:M50)</f>
        <v>7645</v>
      </c>
      <c r="O50" s="71">
        <f t="shared" ref="O50:O65" si="19">N50/$N$66</f>
        <v>4.5802853017476379E-2</v>
      </c>
      <c r="P50" s="13"/>
    </row>
    <row r="51" spans="1:16" ht="13.5" customHeight="1">
      <c r="A51" s="17" t="s">
        <v>31</v>
      </c>
      <c r="B51" s="16" t="s">
        <v>32</v>
      </c>
      <c r="C51" s="18" t="s">
        <v>33</v>
      </c>
      <c r="D51" s="19">
        <v>4946</v>
      </c>
      <c r="E51" s="19">
        <v>4330</v>
      </c>
      <c r="F51" s="19">
        <f t="shared" si="14"/>
        <v>9276</v>
      </c>
      <c r="G51" s="71">
        <f t="shared" si="15"/>
        <v>5.4423524856108567E-2</v>
      </c>
      <c r="H51" s="19">
        <v>4544</v>
      </c>
      <c r="I51" s="54">
        <v>4187</v>
      </c>
      <c r="J51" s="54">
        <f t="shared" si="16"/>
        <v>8731</v>
      </c>
      <c r="K51" s="71">
        <f t="shared" si="17"/>
        <v>5.334058307470492E-2</v>
      </c>
      <c r="L51" s="19">
        <v>4751</v>
      </c>
      <c r="M51" s="54">
        <v>4372</v>
      </c>
      <c r="N51" s="19">
        <f t="shared" si="18"/>
        <v>9123</v>
      </c>
      <c r="O51" s="71">
        <f t="shared" si="19"/>
        <v>5.4657871560292608E-2</v>
      </c>
      <c r="P51" s="13"/>
    </row>
    <row r="52" spans="1:16" ht="13.5" customHeight="1">
      <c r="A52" s="17" t="s">
        <v>34</v>
      </c>
      <c r="B52" s="16" t="s">
        <v>35</v>
      </c>
      <c r="C52" s="18" t="s">
        <v>36</v>
      </c>
      <c r="D52" s="19">
        <v>5187</v>
      </c>
      <c r="E52" s="19">
        <v>4563</v>
      </c>
      <c r="F52" s="19">
        <f t="shared" si="14"/>
        <v>9750</v>
      </c>
      <c r="G52" s="71">
        <f t="shared" si="15"/>
        <v>5.7204545854577245E-2</v>
      </c>
      <c r="H52" s="19">
        <v>4574</v>
      </c>
      <c r="I52" s="54">
        <v>4005</v>
      </c>
      <c r="J52" s="54">
        <f t="shared" si="16"/>
        <v>8579</v>
      </c>
      <c r="K52" s="71">
        <f t="shared" si="17"/>
        <v>5.2411964516996166E-2</v>
      </c>
      <c r="L52" s="19">
        <v>4655</v>
      </c>
      <c r="M52" s="54">
        <v>4318</v>
      </c>
      <c r="N52" s="19">
        <f t="shared" si="18"/>
        <v>8973</v>
      </c>
      <c r="O52" s="71">
        <f t="shared" si="19"/>
        <v>5.3759189028883658E-2</v>
      </c>
      <c r="P52" s="13"/>
    </row>
    <row r="53" spans="1:16" ht="13.5" customHeight="1">
      <c r="A53" s="17" t="s">
        <v>37</v>
      </c>
      <c r="B53" s="16" t="s">
        <v>38</v>
      </c>
      <c r="C53" s="18" t="s">
        <v>39</v>
      </c>
      <c r="D53" s="19">
        <v>3197</v>
      </c>
      <c r="E53" s="19">
        <v>2883</v>
      </c>
      <c r="F53" s="19">
        <f t="shared" si="14"/>
        <v>6080</v>
      </c>
      <c r="G53" s="71">
        <f t="shared" si="15"/>
        <v>3.5672168081623552E-2</v>
      </c>
      <c r="H53" s="19">
        <v>3066</v>
      </c>
      <c r="I53" s="54">
        <v>2800</v>
      </c>
      <c r="J53" s="54">
        <f t="shared" si="16"/>
        <v>5866</v>
      </c>
      <c r="K53" s="71">
        <f t="shared" si="17"/>
        <v>3.5837345128418172E-2</v>
      </c>
      <c r="L53" s="19">
        <v>2905</v>
      </c>
      <c r="M53" s="54">
        <v>2713</v>
      </c>
      <c r="N53" s="19">
        <f t="shared" si="18"/>
        <v>5618</v>
      </c>
      <c r="O53" s="71">
        <f t="shared" si="19"/>
        <v>3.3658656409703377E-2</v>
      </c>
      <c r="P53" s="13"/>
    </row>
    <row r="54" spans="1:16" ht="13.5" customHeight="1">
      <c r="A54" s="17" t="s">
        <v>40</v>
      </c>
      <c r="B54" s="16" t="s">
        <v>41</v>
      </c>
      <c r="C54" s="18" t="s">
        <v>42</v>
      </c>
      <c r="D54" s="19">
        <v>3507</v>
      </c>
      <c r="E54" s="19">
        <v>3288</v>
      </c>
      <c r="F54" s="19">
        <f t="shared" si="14"/>
        <v>6795</v>
      </c>
      <c r="G54" s="71">
        <f t="shared" si="15"/>
        <v>3.9867168110959215E-2</v>
      </c>
      <c r="H54" s="19">
        <v>3439</v>
      </c>
      <c r="I54" s="54">
        <v>2995</v>
      </c>
      <c r="J54" s="54">
        <f t="shared" si="16"/>
        <v>6434</v>
      </c>
      <c r="K54" s="71">
        <f t="shared" si="17"/>
        <v>3.9307446054593E-2</v>
      </c>
      <c r="L54" s="19">
        <v>3108</v>
      </c>
      <c r="M54" s="54">
        <v>2788</v>
      </c>
      <c r="N54" s="19">
        <f t="shared" si="18"/>
        <v>5896</v>
      </c>
      <c r="O54" s="71">
        <f t="shared" si="19"/>
        <v>3.5324214701247969E-2</v>
      </c>
      <c r="P54" s="13"/>
    </row>
    <row r="55" spans="1:16" ht="13.5" customHeight="1">
      <c r="A55" s="17" t="s">
        <v>43</v>
      </c>
      <c r="B55" s="16" t="s">
        <v>44</v>
      </c>
      <c r="C55" s="18" t="s">
        <v>45</v>
      </c>
      <c r="D55" s="19">
        <v>3758</v>
      </c>
      <c r="E55" s="19">
        <v>3415</v>
      </c>
      <c r="F55" s="19">
        <f t="shared" si="14"/>
        <v>7173</v>
      </c>
      <c r="G55" s="71">
        <f t="shared" si="15"/>
        <v>4.2084944350244367E-2</v>
      </c>
      <c r="H55" s="19">
        <v>3617</v>
      </c>
      <c r="I55" s="54">
        <v>3404</v>
      </c>
      <c r="J55" s="54">
        <f t="shared" si="16"/>
        <v>7021</v>
      </c>
      <c r="K55" s="71">
        <f t="shared" si="17"/>
        <v>4.2893624300481416E-2</v>
      </c>
      <c r="L55" s="19">
        <v>3992</v>
      </c>
      <c r="M55" s="54">
        <v>3738</v>
      </c>
      <c r="N55" s="19">
        <f t="shared" si="18"/>
        <v>7730</v>
      </c>
      <c r="O55" s="71">
        <f t="shared" si="19"/>
        <v>4.6312106451941455E-2</v>
      </c>
      <c r="P55" s="13"/>
    </row>
    <row r="56" spans="1:16" ht="13.5" customHeight="1">
      <c r="A56" s="17" t="s">
        <v>46</v>
      </c>
      <c r="B56" s="16" t="s">
        <v>47</v>
      </c>
      <c r="C56" s="18" t="s">
        <v>48</v>
      </c>
      <c r="D56" s="19">
        <v>7214</v>
      </c>
      <c r="E56" s="19">
        <v>6747</v>
      </c>
      <c r="F56" s="19">
        <f t="shared" si="14"/>
        <v>13961</v>
      </c>
      <c r="G56" s="71">
        <f t="shared" si="15"/>
        <v>8.1911042530846453E-2</v>
      </c>
      <c r="H56" s="19">
        <v>7331</v>
      </c>
      <c r="I56" s="54">
        <v>7151</v>
      </c>
      <c r="J56" s="54">
        <f t="shared" si="16"/>
        <v>14482</v>
      </c>
      <c r="K56" s="71">
        <f t="shared" si="17"/>
        <v>8.8475354952225013E-2</v>
      </c>
      <c r="L56" s="19">
        <v>7638</v>
      </c>
      <c r="M56" s="54">
        <v>7159</v>
      </c>
      <c r="N56" s="19">
        <f t="shared" si="18"/>
        <v>14797</v>
      </c>
      <c r="O56" s="71">
        <f t="shared" si="19"/>
        <v>8.865203611505533E-2</v>
      </c>
      <c r="P56" s="13"/>
    </row>
    <row r="57" spans="1:16" ht="13.5" customHeight="1">
      <c r="A57" s="17" t="s">
        <v>49</v>
      </c>
      <c r="B57" s="16" t="s">
        <v>50</v>
      </c>
      <c r="C57" s="18" t="s">
        <v>51</v>
      </c>
      <c r="D57" s="19">
        <v>7740</v>
      </c>
      <c r="E57" s="19">
        <v>7341</v>
      </c>
      <c r="F57" s="19">
        <f t="shared" si="14"/>
        <v>15081</v>
      </c>
      <c r="G57" s="71">
        <f t="shared" si="15"/>
        <v>8.8482231387987637E-2</v>
      </c>
      <c r="H57" s="19">
        <v>7589</v>
      </c>
      <c r="I57" s="54">
        <v>7409</v>
      </c>
      <c r="J57" s="54">
        <f t="shared" si="16"/>
        <v>14998</v>
      </c>
      <c r="K57" s="71">
        <f t="shared" si="17"/>
        <v>9.1627770582341589E-2</v>
      </c>
      <c r="L57" s="19">
        <v>8262</v>
      </c>
      <c r="M57" s="54">
        <v>7810</v>
      </c>
      <c r="N57" s="19">
        <f t="shared" si="18"/>
        <v>16072</v>
      </c>
      <c r="O57" s="71">
        <f t="shared" si="19"/>
        <v>9.6290837632031445E-2</v>
      </c>
      <c r="P57" s="13"/>
    </row>
    <row r="58" spans="1:16" ht="13.5" customHeight="1">
      <c r="A58" s="17" t="s">
        <v>52</v>
      </c>
      <c r="B58" s="16" t="s">
        <v>53</v>
      </c>
      <c r="C58" s="18" t="s">
        <v>54</v>
      </c>
      <c r="D58" s="19">
        <v>4237</v>
      </c>
      <c r="E58" s="19">
        <v>3665</v>
      </c>
      <c r="F58" s="19">
        <f t="shared" si="14"/>
        <v>7902</v>
      </c>
      <c r="G58" s="71">
        <f t="shared" si="15"/>
        <v>4.6362084240294296E-2</v>
      </c>
      <c r="H58" s="19">
        <v>4106</v>
      </c>
      <c r="I58" s="54">
        <v>3656</v>
      </c>
      <c r="J58" s="54">
        <f t="shared" si="16"/>
        <v>7762</v>
      </c>
      <c r="K58" s="71">
        <f t="shared" si="17"/>
        <v>4.7420639769311601E-2</v>
      </c>
      <c r="L58" s="19">
        <v>3712</v>
      </c>
      <c r="M58" s="54">
        <v>3948</v>
      </c>
      <c r="N58" s="19">
        <f t="shared" si="18"/>
        <v>7660</v>
      </c>
      <c r="O58" s="71">
        <f t="shared" si="19"/>
        <v>4.5892721270617276E-2</v>
      </c>
      <c r="P58" s="13"/>
    </row>
    <row r="59" spans="1:16" ht="13.5" customHeight="1">
      <c r="A59" s="17" t="s">
        <v>55</v>
      </c>
      <c r="B59" s="16" t="s">
        <v>56</v>
      </c>
      <c r="C59" s="18" t="s">
        <v>57</v>
      </c>
      <c r="D59" s="19">
        <v>3157</v>
      </c>
      <c r="E59" s="19">
        <v>2908</v>
      </c>
      <c r="F59" s="19">
        <f t="shared" si="14"/>
        <v>6065</v>
      </c>
      <c r="G59" s="71">
        <f t="shared" si="15"/>
        <v>3.5584161088001123E-2</v>
      </c>
      <c r="H59" s="19">
        <v>2702</v>
      </c>
      <c r="I59" s="54">
        <v>2480</v>
      </c>
      <c r="J59" s="54">
        <f t="shared" si="16"/>
        <v>5182</v>
      </c>
      <c r="K59" s="71">
        <f t="shared" si="17"/>
        <v>3.1658561618728771E-2</v>
      </c>
      <c r="L59" s="19">
        <v>2815</v>
      </c>
      <c r="M59" s="54">
        <v>2875</v>
      </c>
      <c r="N59" s="19">
        <f t="shared" si="18"/>
        <v>5690</v>
      </c>
      <c r="O59" s="71">
        <f t="shared" si="19"/>
        <v>3.4090024024779675E-2</v>
      </c>
      <c r="P59" s="13"/>
    </row>
    <row r="60" spans="1:16" ht="13.5" customHeight="1">
      <c r="A60" s="17" t="s">
        <v>58</v>
      </c>
      <c r="B60" s="16" t="s">
        <v>59</v>
      </c>
      <c r="C60" s="18" t="s">
        <v>60</v>
      </c>
      <c r="D60" s="19">
        <v>6163</v>
      </c>
      <c r="E60" s="19">
        <v>5615</v>
      </c>
      <c r="F60" s="19">
        <f t="shared" si="14"/>
        <v>11778</v>
      </c>
      <c r="G60" s="71">
        <f t="shared" si="15"/>
        <v>6.9103091392329313E-2</v>
      </c>
      <c r="H60" s="19">
        <v>5817</v>
      </c>
      <c r="I60" s="54">
        <v>5328</v>
      </c>
      <c r="J60" s="54">
        <f t="shared" si="16"/>
        <v>11145</v>
      </c>
      <c r="K60" s="71">
        <f t="shared" si="17"/>
        <v>6.8088512010947927E-2</v>
      </c>
      <c r="L60" s="19">
        <v>5799</v>
      </c>
      <c r="M60" s="54">
        <v>6187</v>
      </c>
      <c r="N60" s="19">
        <f t="shared" si="18"/>
        <v>11986</v>
      </c>
      <c r="O60" s="71">
        <f t="shared" si="19"/>
        <v>7.1810725476451523E-2</v>
      </c>
      <c r="P60" s="13"/>
    </row>
    <row r="61" spans="1:16" ht="13.5" customHeight="1">
      <c r="A61" s="17" t="s">
        <v>61</v>
      </c>
      <c r="B61" s="16" t="s">
        <v>62</v>
      </c>
      <c r="C61" s="18" t="s">
        <v>63</v>
      </c>
      <c r="D61" s="19">
        <v>5104</v>
      </c>
      <c r="E61" s="19">
        <v>4476</v>
      </c>
      <c r="F61" s="19">
        <f t="shared" si="14"/>
        <v>9580</v>
      </c>
      <c r="G61" s="71">
        <f t="shared" si="15"/>
        <v>5.6207133260189744E-2</v>
      </c>
      <c r="H61" s="19">
        <v>4659</v>
      </c>
      <c r="I61" s="54">
        <v>4317</v>
      </c>
      <c r="J61" s="54">
        <f t="shared" si="16"/>
        <v>8976</v>
      </c>
      <c r="K61" s="71">
        <f t="shared" si="17"/>
        <v>5.4837369565748639E-2</v>
      </c>
      <c r="L61" s="19">
        <v>4565</v>
      </c>
      <c r="M61" s="54">
        <v>4434</v>
      </c>
      <c r="N61" s="19">
        <f t="shared" si="18"/>
        <v>8999</v>
      </c>
      <c r="O61" s="71">
        <f t="shared" si="19"/>
        <v>5.3914960667661209E-2</v>
      </c>
      <c r="P61" s="13"/>
    </row>
    <row r="62" spans="1:16" ht="13.5" customHeight="1">
      <c r="A62" s="17" t="s">
        <v>64</v>
      </c>
      <c r="B62" s="16" t="s">
        <v>65</v>
      </c>
      <c r="C62" s="18" t="s">
        <v>66</v>
      </c>
      <c r="D62" s="19">
        <v>8474</v>
      </c>
      <c r="E62" s="19">
        <v>7962</v>
      </c>
      <c r="F62" s="19">
        <f t="shared" si="14"/>
        <v>16436</v>
      </c>
      <c r="G62" s="71">
        <f t="shared" si="15"/>
        <v>9.6432196478546825E-2</v>
      </c>
      <c r="H62" s="19">
        <v>8303</v>
      </c>
      <c r="I62" s="54">
        <v>7896</v>
      </c>
      <c r="J62" s="54">
        <f t="shared" si="16"/>
        <v>16199</v>
      </c>
      <c r="K62" s="71">
        <f t="shared" si="17"/>
        <v>9.8965079054764052E-2</v>
      </c>
      <c r="L62" s="19">
        <v>8269</v>
      </c>
      <c r="M62" s="54">
        <v>7926</v>
      </c>
      <c r="N62" s="19">
        <f t="shared" si="18"/>
        <v>16195</v>
      </c>
      <c r="O62" s="71">
        <f t="shared" si="19"/>
        <v>9.7027757307786788E-2</v>
      </c>
      <c r="P62" s="13"/>
    </row>
    <row r="63" spans="1:16" ht="13.5" customHeight="1">
      <c r="A63" s="17" t="s">
        <v>67</v>
      </c>
      <c r="B63" s="16" t="s">
        <v>68</v>
      </c>
      <c r="C63" s="18" t="s">
        <v>69</v>
      </c>
      <c r="D63" s="19">
        <v>6884</v>
      </c>
      <c r="E63" s="19">
        <v>6583</v>
      </c>
      <c r="F63" s="19">
        <f t="shared" si="14"/>
        <v>13467</v>
      </c>
      <c r="G63" s="71">
        <f t="shared" si="15"/>
        <v>7.9012678874214537E-2</v>
      </c>
      <c r="H63" s="19">
        <v>7163</v>
      </c>
      <c r="I63" s="54">
        <v>6612</v>
      </c>
      <c r="J63" s="54">
        <f t="shared" si="16"/>
        <v>13775</v>
      </c>
      <c r="K63" s="71">
        <f t="shared" si="17"/>
        <v>8.4156056792356007E-2</v>
      </c>
      <c r="L63" s="19">
        <v>6766</v>
      </c>
      <c r="M63" s="54">
        <v>6938</v>
      </c>
      <c r="N63" s="19">
        <f t="shared" si="18"/>
        <v>13704</v>
      </c>
      <c r="O63" s="71">
        <f t="shared" si="19"/>
        <v>8.2103636069522076E-2</v>
      </c>
      <c r="P63" s="13"/>
    </row>
    <row r="64" spans="1:16" ht="13.5" customHeight="1">
      <c r="A64" s="17" t="s">
        <v>70</v>
      </c>
      <c r="B64" s="16" t="s">
        <v>71</v>
      </c>
      <c r="C64" s="18" t="s">
        <v>72</v>
      </c>
      <c r="D64" s="19">
        <v>6843</v>
      </c>
      <c r="E64" s="19">
        <v>6439</v>
      </c>
      <c r="F64" s="19">
        <f t="shared" si="14"/>
        <v>13282</v>
      </c>
      <c r="G64" s="71">
        <f t="shared" si="15"/>
        <v>7.7927259286204614E-2</v>
      </c>
      <c r="H64" s="19">
        <v>6469</v>
      </c>
      <c r="I64" s="54">
        <v>5914</v>
      </c>
      <c r="J64" s="54">
        <f t="shared" si="16"/>
        <v>12383</v>
      </c>
      <c r="K64" s="71">
        <f t="shared" si="17"/>
        <v>7.5651865790181086E-2</v>
      </c>
      <c r="L64" s="19">
        <v>6272</v>
      </c>
      <c r="M64" s="54">
        <v>5953</v>
      </c>
      <c r="N64" s="19">
        <f t="shared" si="18"/>
        <v>12225</v>
      </c>
      <c r="O64" s="71">
        <f t="shared" si="19"/>
        <v>7.3242626309829792E-2</v>
      </c>
      <c r="P64" s="13"/>
    </row>
    <row r="65" spans="1:16" ht="13.5" customHeight="1">
      <c r="A65" s="17" t="s">
        <v>73</v>
      </c>
      <c r="B65" s="16" t="s">
        <v>74</v>
      </c>
      <c r="C65" s="18" t="s">
        <v>75</v>
      </c>
      <c r="D65" s="19">
        <v>5285</v>
      </c>
      <c r="E65" s="19">
        <v>5307</v>
      </c>
      <c r="F65" s="19">
        <f t="shared" si="14"/>
        <v>10592</v>
      </c>
      <c r="G65" s="71">
        <f t="shared" si="15"/>
        <v>6.2144671763249455E-2</v>
      </c>
      <c r="H65" s="19">
        <v>5272</v>
      </c>
      <c r="I65" s="54">
        <v>5023</v>
      </c>
      <c r="J65" s="54">
        <f t="shared" si="16"/>
        <v>10295</v>
      </c>
      <c r="K65" s="71">
        <f t="shared" si="17"/>
        <v>6.289557928691869E-2</v>
      </c>
      <c r="L65" s="19">
        <v>5164</v>
      </c>
      <c r="M65" s="54">
        <v>5208</v>
      </c>
      <c r="N65" s="19">
        <f t="shared" si="18"/>
        <v>10372</v>
      </c>
      <c r="O65" s="71">
        <f t="shared" si="19"/>
        <v>6.2140901438491172E-2</v>
      </c>
      <c r="P65" s="13"/>
    </row>
    <row r="66" spans="1:16" ht="13.5" customHeight="1">
      <c r="A66" s="129" t="s">
        <v>4</v>
      </c>
      <c r="B66" s="130"/>
      <c r="C66" s="131"/>
      <c r="D66" s="81">
        <f>SUM(D49:D65)</f>
        <v>88506</v>
      </c>
      <c r="E66" s="81">
        <f t="shared" ref="E66:N66" si="20">SUM(E49:E65)</f>
        <v>81935</v>
      </c>
      <c r="F66" s="81">
        <f t="shared" si="20"/>
        <v>170441</v>
      </c>
      <c r="G66" s="89">
        <f>F66/H132</f>
        <v>8.1289385940605294E-2</v>
      </c>
      <c r="H66" s="81">
        <f t="shared" si="20"/>
        <v>84727</v>
      </c>
      <c r="I66" s="81">
        <f t="shared" si="20"/>
        <v>78957</v>
      </c>
      <c r="J66" s="81">
        <f t="shared" si="20"/>
        <v>163684</v>
      </c>
      <c r="K66" s="89">
        <f>J66/H132</f>
        <v>7.8066731879665327E-2</v>
      </c>
      <c r="L66" s="81">
        <f t="shared" si="20"/>
        <v>84604</v>
      </c>
      <c r="M66" s="81">
        <f t="shared" si="20"/>
        <v>82307</v>
      </c>
      <c r="N66" s="81">
        <f t="shared" si="20"/>
        <v>166911</v>
      </c>
      <c r="O66" s="89">
        <f>N66/H132</f>
        <v>7.9605803161987843E-2</v>
      </c>
      <c r="P66" s="13"/>
    </row>
    <row r="67" spans="1:16" ht="25.5" customHeight="1">
      <c r="A67" s="147" t="s">
        <v>76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3"/>
    </row>
    <row r="68" spans="1:16" ht="13.5" customHeight="1">
      <c r="A68" s="154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6"/>
      <c r="P68" s="13"/>
    </row>
    <row r="69" spans="1:16" ht="13.5" customHeight="1">
      <c r="A69" s="146" t="s">
        <v>16</v>
      </c>
      <c r="B69" s="151" t="s">
        <v>1</v>
      </c>
      <c r="C69" s="131"/>
      <c r="D69" s="152" t="s">
        <v>84</v>
      </c>
      <c r="E69" s="130"/>
      <c r="F69" s="130"/>
      <c r="G69" s="131"/>
      <c r="H69" s="148" t="s">
        <v>85</v>
      </c>
      <c r="I69" s="149"/>
      <c r="J69" s="149"/>
      <c r="K69" s="150"/>
      <c r="L69" s="148" t="s">
        <v>86</v>
      </c>
      <c r="M69" s="149"/>
      <c r="N69" s="149"/>
      <c r="O69" s="150"/>
      <c r="P69" s="13"/>
    </row>
    <row r="70" spans="1:16" ht="13.5" customHeight="1">
      <c r="A70" s="136"/>
      <c r="B70" s="15" t="s">
        <v>20</v>
      </c>
      <c r="C70" s="15" t="s">
        <v>21</v>
      </c>
      <c r="D70" s="17" t="s">
        <v>22</v>
      </c>
      <c r="E70" s="17" t="s">
        <v>23</v>
      </c>
      <c r="F70" s="17" t="s">
        <v>4</v>
      </c>
      <c r="G70" s="17" t="s">
        <v>24</v>
      </c>
      <c r="H70" s="17" t="s">
        <v>22</v>
      </c>
      <c r="I70" s="24" t="s">
        <v>23</v>
      </c>
      <c r="J70" s="24" t="s">
        <v>4</v>
      </c>
      <c r="K70" s="17" t="s">
        <v>24</v>
      </c>
      <c r="L70" s="17" t="s">
        <v>22</v>
      </c>
      <c r="M70" s="24" t="s">
        <v>23</v>
      </c>
      <c r="N70" s="17" t="s">
        <v>4</v>
      </c>
      <c r="O70" s="17" t="s">
        <v>24</v>
      </c>
      <c r="P70" s="13"/>
    </row>
    <row r="71" spans="1:16" ht="13.5" customHeight="1">
      <c r="A71" s="17" t="s">
        <v>25</v>
      </c>
      <c r="B71" s="16" t="s">
        <v>26</v>
      </c>
      <c r="C71" s="18" t="s">
        <v>27</v>
      </c>
      <c r="D71" s="19">
        <v>2331</v>
      </c>
      <c r="E71" s="19">
        <v>2426</v>
      </c>
      <c r="F71" s="19">
        <f>SUM(D71:E71)</f>
        <v>4757</v>
      </c>
      <c r="G71" s="71">
        <f>F71/$F$88</f>
        <v>3.1538818537426239E-2</v>
      </c>
      <c r="H71" s="19">
        <v>2531</v>
      </c>
      <c r="I71" s="54">
        <v>2522</v>
      </c>
      <c r="J71" s="54">
        <f>SUM(H71:I71)</f>
        <v>5053</v>
      </c>
      <c r="K71" s="71">
        <f>J71/$J$88</f>
        <v>3.8685030508578383E-2</v>
      </c>
      <c r="L71" s="19">
        <v>2276</v>
      </c>
      <c r="M71" s="54">
        <v>2174</v>
      </c>
      <c r="N71" s="19">
        <f>SUM(L71:M71)</f>
        <v>4450</v>
      </c>
      <c r="O71" s="71">
        <f>N71/$N$88</f>
        <v>4.1035761051990929E-2</v>
      </c>
      <c r="P71" s="13"/>
    </row>
    <row r="72" spans="1:16" ht="13.5" customHeight="1">
      <c r="A72" s="17" t="s">
        <v>28</v>
      </c>
      <c r="B72" s="16" t="s">
        <v>29</v>
      </c>
      <c r="C72" s="18" t="s">
        <v>30</v>
      </c>
      <c r="D72" s="19">
        <v>3645</v>
      </c>
      <c r="E72" s="19">
        <v>3675</v>
      </c>
      <c r="F72" s="19">
        <f t="shared" ref="F72:F87" si="21">SUM(D72:E72)</f>
        <v>7320</v>
      </c>
      <c r="G72" s="71">
        <f t="shared" ref="G72:G87" si="22">F72/$F$88</f>
        <v>4.8531459258768152E-2</v>
      </c>
      <c r="H72" s="19">
        <v>3744</v>
      </c>
      <c r="I72" s="54">
        <v>3848</v>
      </c>
      <c r="J72" s="54">
        <f t="shared" ref="J72:J87" si="23">SUM(H72:I72)</f>
        <v>7592</v>
      </c>
      <c r="K72" s="71">
        <f t="shared" ref="K72:K87" si="24">J72/$J$88</f>
        <v>5.8123243938477558E-2</v>
      </c>
      <c r="L72" s="19">
        <v>3225</v>
      </c>
      <c r="M72" s="54">
        <v>3244</v>
      </c>
      <c r="N72" s="19">
        <f t="shared" ref="N72:N87" si="25">SUM(L72:M72)</f>
        <v>6469</v>
      </c>
      <c r="O72" s="71">
        <f t="shared" ref="O72:O87" si="26">N72/$N$88</f>
        <v>5.9654008594456021E-2</v>
      </c>
      <c r="P72" s="13"/>
    </row>
    <row r="73" spans="1:16" ht="13.5" customHeight="1">
      <c r="A73" s="17" t="s">
        <v>31</v>
      </c>
      <c r="B73" s="16" t="s">
        <v>32</v>
      </c>
      <c r="C73" s="18" t="s">
        <v>33</v>
      </c>
      <c r="D73" s="19">
        <v>4290</v>
      </c>
      <c r="E73" s="19">
        <v>4106</v>
      </c>
      <c r="F73" s="19">
        <f t="shared" si="21"/>
        <v>8396</v>
      </c>
      <c r="G73" s="71">
        <f t="shared" si="22"/>
        <v>5.5665318570576147E-2</v>
      </c>
      <c r="H73" s="19">
        <v>3772</v>
      </c>
      <c r="I73" s="54">
        <v>3877</v>
      </c>
      <c r="J73" s="54">
        <f t="shared" si="23"/>
        <v>7649</v>
      </c>
      <c r="K73" s="71">
        <f t="shared" si="24"/>
        <v>5.8559627619259064E-2</v>
      </c>
      <c r="L73" s="19">
        <v>3172</v>
      </c>
      <c r="M73" s="54">
        <v>3274</v>
      </c>
      <c r="N73" s="19">
        <f t="shared" si="25"/>
        <v>6446</v>
      </c>
      <c r="O73" s="71">
        <f t="shared" si="26"/>
        <v>5.9441913649692923E-2</v>
      </c>
      <c r="P73" s="13"/>
    </row>
    <row r="74" spans="1:16" ht="13.5" customHeight="1">
      <c r="A74" s="17" t="s">
        <v>34</v>
      </c>
      <c r="B74" s="16" t="s">
        <v>35</v>
      </c>
      <c r="C74" s="18" t="s">
        <v>36</v>
      </c>
      <c r="D74" s="19">
        <v>4166</v>
      </c>
      <c r="E74" s="19">
        <v>4169</v>
      </c>
      <c r="F74" s="19">
        <f t="shared" si="21"/>
        <v>8335</v>
      </c>
      <c r="G74" s="71">
        <f t="shared" si="22"/>
        <v>5.5260889743419743E-2</v>
      </c>
      <c r="H74" s="19">
        <v>3788</v>
      </c>
      <c r="I74" s="54">
        <v>3836</v>
      </c>
      <c r="J74" s="54">
        <f t="shared" si="23"/>
        <v>7624</v>
      </c>
      <c r="K74" s="71">
        <f t="shared" si="24"/>
        <v>5.8368231268039104E-2</v>
      </c>
      <c r="L74" s="19">
        <v>3075</v>
      </c>
      <c r="M74" s="54">
        <v>3226</v>
      </c>
      <c r="N74" s="19">
        <f t="shared" si="25"/>
        <v>6301</v>
      </c>
      <c r="O74" s="71">
        <f t="shared" si="26"/>
        <v>5.8104793345751644E-2</v>
      </c>
      <c r="P74" s="13"/>
    </row>
    <row r="75" spans="1:16" ht="13.5" customHeight="1">
      <c r="A75" s="17" t="s">
        <v>37</v>
      </c>
      <c r="B75" s="16" t="s">
        <v>38</v>
      </c>
      <c r="C75" s="18" t="s">
        <v>39</v>
      </c>
      <c r="D75" s="19">
        <v>2431</v>
      </c>
      <c r="E75" s="19">
        <v>2380</v>
      </c>
      <c r="F75" s="19">
        <f t="shared" si="21"/>
        <v>4811</v>
      </c>
      <c r="G75" s="71">
        <f t="shared" si="22"/>
        <v>3.189683749917125E-2</v>
      </c>
      <c r="H75" s="19">
        <v>2166</v>
      </c>
      <c r="I75" s="54">
        <v>2137</v>
      </c>
      <c r="J75" s="54">
        <f t="shared" si="23"/>
        <v>4303</v>
      </c>
      <c r="K75" s="71">
        <f t="shared" si="24"/>
        <v>3.2943139971979576E-2</v>
      </c>
      <c r="L75" s="19">
        <v>1843</v>
      </c>
      <c r="M75" s="54">
        <v>1917</v>
      </c>
      <c r="N75" s="19">
        <f t="shared" si="25"/>
        <v>3760</v>
      </c>
      <c r="O75" s="71">
        <f t="shared" si="26"/>
        <v>3.4672912709097954E-2</v>
      </c>
      <c r="P75" s="13"/>
    </row>
    <row r="76" spans="1:16" ht="13.5" customHeight="1">
      <c r="A76" s="17" t="s">
        <v>40</v>
      </c>
      <c r="B76" s="16" t="s">
        <v>41</v>
      </c>
      <c r="C76" s="18" t="s">
        <v>42</v>
      </c>
      <c r="D76" s="19">
        <v>2602</v>
      </c>
      <c r="E76" s="19">
        <v>2595</v>
      </c>
      <c r="F76" s="19">
        <f t="shared" si="21"/>
        <v>5197</v>
      </c>
      <c r="G76" s="71">
        <f t="shared" si="22"/>
        <v>3.4456010077570778E-2</v>
      </c>
      <c r="H76" s="19">
        <v>2370</v>
      </c>
      <c r="I76" s="54">
        <v>2634</v>
      </c>
      <c r="J76" s="54">
        <f t="shared" si="23"/>
        <v>5004</v>
      </c>
      <c r="K76" s="71">
        <f t="shared" si="24"/>
        <v>3.8309893660187264E-2</v>
      </c>
      <c r="L76" s="19">
        <v>2180</v>
      </c>
      <c r="M76" s="54">
        <v>2338</v>
      </c>
      <c r="N76" s="19">
        <f t="shared" si="25"/>
        <v>4518</v>
      </c>
      <c r="O76" s="71">
        <f t="shared" si="26"/>
        <v>4.16628243669427E-2</v>
      </c>
      <c r="P76" s="13"/>
    </row>
    <row r="77" spans="1:16" ht="13.5" customHeight="1">
      <c r="A77" s="17" t="s">
        <v>43</v>
      </c>
      <c r="B77" s="16" t="s">
        <v>44</v>
      </c>
      <c r="C77" s="18" t="s">
        <v>45</v>
      </c>
      <c r="D77" s="19">
        <v>3556</v>
      </c>
      <c r="E77" s="19">
        <v>3421</v>
      </c>
      <c r="F77" s="19">
        <f t="shared" si="21"/>
        <v>6977</v>
      </c>
      <c r="G77" s="71">
        <f t="shared" si="22"/>
        <v>4.6257375853610026E-2</v>
      </c>
      <c r="H77" s="19">
        <v>2939</v>
      </c>
      <c r="I77" s="54">
        <v>2947</v>
      </c>
      <c r="J77" s="54">
        <f t="shared" si="23"/>
        <v>5886</v>
      </c>
      <c r="K77" s="71">
        <f t="shared" si="24"/>
        <v>4.5062356931227461E-2</v>
      </c>
      <c r="L77" s="19">
        <v>2252</v>
      </c>
      <c r="M77" s="54">
        <v>2339</v>
      </c>
      <c r="N77" s="19">
        <f t="shared" si="25"/>
        <v>4591</v>
      </c>
      <c r="O77" s="71">
        <f t="shared" si="26"/>
        <v>4.2335995278582096E-2</v>
      </c>
      <c r="P77" s="13"/>
    </row>
    <row r="78" spans="1:16" ht="13.5" customHeight="1">
      <c r="A78" s="17" t="s">
        <v>46</v>
      </c>
      <c r="B78" s="16" t="s">
        <v>47</v>
      </c>
      <c r="C78" s="18" t="s">
        <v>48</v>
      </c>
      <c r="D78" s="19">
        <v>6662</v>
      </c>
      <c r="E78" s="19">
        <v>6326</v>
      </c>
      <c r="F78" s="19">
        <f t="shared" si="21"/>
        <v>12988</v>
      </c>
      <c r="G78" s="71">
        <f t="shared" si="22"/>
        <v>8.6110190280448182E-2</v>
      </c>
      <c r="H78" s="19">
        <v>5112</v>
      </c>
      <c r="I78" s="54">
        <v>4880</v>
      </c>
      <c r="J78" s="54">
        <f t="shared" si="23"/>
        <v>9992</v>
      </c>
      <c r="K78" s="71">
        <f t="shared" si="24"/>
        <v>7.6497293655593754E-2</v>
      </c>
      <c r="L78" s="19">
        <v>3998</v>
      </c>
      <c r="M78" s="54">
        <v>3844</v>
      </c>
      <c r="N78" s="19">
        <f t="shared" si="25"/>
        <v>7842</v>
      </c>
      <c r="O78" s="71">
        <f t="shared" si="26"/>
        <v>7.2315154644879295E-2</v>
      </c>
      <c r="P78" s="13"/>
    </row>
    <row r="79" spans="1:16" ht="13.5" customHeight="1">
      <c r="A79" s="17" t="s">
        <v>49</v>
      </c>
      <c r="B79" s="16" t="s">
        <v>50</v>
      </c>
      <c r="C79" s="18" t="s">
        <v>51</v>
      </c>
      <c r="D79" s="19">
        <v>7592</v>
      </c>
      <c r="E79" s="19">
        <v>7013</v>
      </c>
      <c r="F79" s="19">
        <f t="shared" si="21"/>
        <v>14605</v>
      </c>
      <c r="G79" s="71">
        <f t="shared" si="22"/>
        <v>9.6830869190479354E-2</v>
      </c>
      <c r="H79" s="19">
        <v>5881</v>
      </c>
      <c r="I79" s="54">
        <v>5708</v>
      </c>
      <c r="J79" s="54">
        <f t="shared" si="23"/>
        <v>11589</v>
      </c>
      <c r="K79" s="71">
        <f t="shared" si="24"/>
        <v>8.872369257152482E-2</v>
      </c>
      <c r="L79" s="19">
        <v>4583</v>
      </c>
      <c r="M79" s="54">
        <v>4893</v>
      </c>
      <c r="N79" s="19">
        <f t="shared" si="25"/>
        <v>9476</v>
      </c>
      <c r="O79" s="71">
        <f t="shared" si="26"/>
        <v>8.7383117242396863E-2</v>
      </c>
      <c r="P79" s="13"/>
    </row>
    <row r="80" spans="1:16" ht="13.5" customHeight="1">
      <c r="A80" s="17" t="s">
        <v>52</v>
      </c>
      <c r="B80" s="16" t="s">
        <v>53</v>
      </c>
      <c r="C80" s="18" t="s">
        <v>54</v>
      </c>
      <c r="D80" s="19">
        <v>3222</v>
      </c>
      <c r="E80" s="19">
        <v>3698</v>
      </c>
      <c r="F80" s="19">
        <f t="shared" si="21"/>
        <v>6920</v>
      </c>
      <c r="G80" s="71">
        <f t="shared" si="22"/>
        <v>4.5879466949545845E-2</v>
      </c>
      <c r="H80" s="19">
        <v>2606</v>
      </c>
      <c r="I80" s="54">
        <v>2814</v>
      </c>
      <c r="J80" s="54">
        <f t="shared" si="23"/>
        <v>5420</v>
      </c>
      <c r="K80" s="71">
        <f t="shared" si="24"/>
        <v>4.14947289444874E-2</v>
      </c>
      <c r="L80" s="19">
        <v>2193</v>
      </c>
      <c r="M80" s="54">
        <v>2330</v>
      </c>
      <c r="N80" s="19">
        <f t="shared" si="25"/>
        <v>4523</v>
      </c>
      <c r="O80" s="71">
        <f t="shared" si="26"/>
        <v>4.1708931963630326E-2</v>
      </c>
      <c r="P80" s="13"/>
    </row>
    <row r="81" spans="1:16" ht="13.5" customHeight="1">
      <c r="A81" s="17" t="s">
        <v>55</v>
      </c>
      <c r="B81" s="16" t="s">
        <v>56</v>
      </c>
      <c r="C81" s="18" t="s">
        <v>57</v>
      </c>
      <c r="D81" s="19">
        <v>2577</v>
      </c>
      <c r="E81" s="19">
        <v>2587</v>
      </c>
      <c r="F81" s="19">
        <f t="shared" si="21"/>
        <v>5164</v>
      </c>
      <c r="G81" s="71">
        <f t="shared" si="22"/>
        <v>3.4237220712059938E-2</v>
      </c>
      <c r="H81" s="19">
        <v>2280</v>
      </c>
      <c r="I81" s="54">
        <v>2282</v>
      </c>
      <c r="J81" s="54">
        <f t="shared" si="23"/>
        <v>4562</v>
      </c>
      <c r="K81" s="71">
        <f t="shared" si="24"/>
        <v>3.4926006170618362E-2</v>
      </c>
      <c r="L81" s="19">
        <v>1743</v>
      </c>
      <c r="M81" s="54">
        <v>1780</v>
      </c>
      <c r="N81" s="19">
        <f t="shared" si="25"/>
        <v>3523</v>
      </c>
      <c r="O81" s="71">
        <f t="shared" si="26"/>
        <v>3.248741262610428E-2</v>
      </c>
      <c r="P81" s="13"/>
    </row>
    <row r="82" spans="1:16" ht="13.5" customHeight="1">
      <c r="A82" s="17" t="s">
        <v>58</v>
      </c>
      <c r="B82" s="16" t="s">
        <v>59</v>
      </c>
      <c r="C82" s="18" t="s">
        <v>60</v>
      </c>
      <c r="D82" s="19">
        <v>5097</v>
      </c>
      <c r="E82" s="19">
        <v>5363</v>
      </c>
      <c r="F82" s="19">
        <f t="shared" si="21"/>
        <v>10460</v>
      </c>
      <c r="G82" s="71">
        <f t="shared" si="22"/>
        <v>6.9349598886163225E-2</v>
      </c>
      <c r="H82" s="19">
        <v>4442</v>
      </c>
      <c r="I82" s="54">
        <v>4679</v>
      </c>
      <c r="J82" s="54">
        <f t="shared" si="23"/>
        <v>9121</v>
      </c>
      <c r="K82" s="71">
        <f t="shared" si="24"/>
        <v>6.9829044779090327E-2</v>
      </c>
      <c r="L82" s="19">
        <v>3613</v>
      </c>
      <c r="M82" s="54">
        <v>3828</v>
      </c>
      <c r="N82" s="19">
        <f t="shared" si="25"/>
        <v>7441</v>
      </c>
      <c r="O82" s="71">
        <f t="shared" si="26"/>
        <v>6.861732539053135E-2</v>
      </c>
      <c r="P82" s="13"/>
    </row>
    <row r="83" spans="1:16" ht="13.5" customHeight="1">
      <c r="A83" s="17" t="s">
        <v>61</v>
      </c>
      <c r="B83" s="16" t="s">
        <v>62</v>
      </c>
      <c r="C83" s="18" t="s">
        <v>63</v>
      </c>
      <c r="D83" s="19">
        <v>3993</v>
      </c>
      <c r="E83" s="19">
        <v>3925</v>
      </c>
      <c r="F83" s="19">
        <f t="shared" si="21"/>
        <v>7918</v>
      </c>
      <c r="G83" s="71">
        <f t="shared" si="22"/>
        <v>5.2496187761055496E-2</v>
      </c>
      <c r="H83" s="19">
        <v>3262</v>
      </c>
      <c r="I83" s="54">
        <v>3167</v>
      </c>
      <c r="J83" s="54">
        <f t="shared" si="23"/>
        <v>6429</v>
      </c>
      <c r="K83" s="71">
        <f t="shared" si="24"/>
        <v>4.9219485679724999E-2</v>
      </c>
      <c r="L83" s="19">
        <v>2597</v>
      </c>
      <c r="M83" s="54">
        <v>2645</v>
      </c>
      <c r="N83" s="19">
        <f t="shared" si="25"/>
        <v>5242</v>
      </c>
      <c r="O83" s="71">
        <f t="shared" si="26"/>
        <v>4.833920436731156E-2</v>
      </c>
      <c r="P83" s="13"/>
    </row>
    <row r="84" spans="1:16" ht="13.5" customHeight="1">
      <c r="A84" s="17" t="s">
        <v>64</v>
      </c>
      <c r="B84" s="16" t="s">
        <v>65</v>
      </c>
      <c r="C84" s="18" t="s">
        <v>66</v>
      </c>
      <c r="D84" s="19">
        <v>7264</v>
      </c>
      <c r="E84" s="19">
        <v>6808</v>
      </c>
      <c r="F84" s="19">
        <f t="shared" si="21"/>
        <v>14072</v>
      </c>
      <c r="G84" s="71">
        <f t="shared" si="22"/>
        <v>9.3297089438440631E-2</v>
      </c>
      <c r="H84" s="19">
        <v>5574</v>
      </c>
      <c r="I84" s="54">
        <v>5560</v>
      </c>
      <c r="J84" s="54">
        <f t="shared" si="23"/>
        <v>11134</v>
      </c>
      <c r="K84" s="71">
        <f t="shared" si="24"/>
        <v>8.5240278979321543E-2</v>
      </c>
      <c r="L84" s="19">
        <v>4489</v>
      </c>
      <c r="M84" s="54">
        <v>4437</v>
      </c>
      <c r="N84" s="19">
        <f t="shared" si="25"/>
        <v>8926</v>
      </c>
      <c r="O84" s="71">
        <f t="shared" si="26"/>
        <v>8.2311281606757533E-2</v>
      </c>
      <c r="P84" s="13"/>
    </row>
    <row r="85" spans="1:16" ht="13.5" customHeight="1">
      <c r="A85" s="17" t="s">
        <v>67</v>
      </c>
      <c r="B85" s="16" t="s">
        <v>68</v>
      </c>
      <c r="C85" s="18" t="s">
        <v>69</v>
      </c>
      <c r="D85" s="19">
        <v>6147</v>
      </c>
      <c r="E85" s="19">
        <v>6334</v>
      </c>
      <c r="F85" s="19">
        <f t="shared" si="21"/>
        <v>12481</v>
      </c>
      <c r="G85" s="71">
        <f t="shared" si="22"/>
        <v>8.274879002850892E-2</v>
      </c>
      <c r="H85" s="19">
        <v>5299</v>
      </c>
      <c r="I85" s="54">
        <v>5334</v>
      </c>
      <c r="J85" s="54">
        <f t="shared" si="23"/>
        <v>10633</v>
      </c>
      <c r="K85" s="71">
        <f t="shared" si="24"/>
        <v>8.140469610087353E-2</v>
      </c>
      <c r="L85" s="19">
        <v>4342</v>
      </c>
      <c r="M85" s="54">
        <v>4526</v>
      </c>
      <c r="N85" s="19">
        <f t="shared" si="25"/>
        <v>8868</v>
      </c>
      <c r="O85" s="71">
        <f t="shared" si="26"/>
        <v>8.1776433485181016E-2</v>
      </c>
      <c r="P85" s="13"/>
    </row>
    <row r="86" spans="1:16" ht="13.5" customHeight="1">
      <c r="A86" s="17" t="s">
        <v>70</v>
      </c>
      <c r="B86" s="16" t="s">
        <v>71</v>
      </c>
      <c r="C86" s="18" t="s">
        <v>72</v>
      </c>
      <c r="D86" s="19">
        <v>5661</v>
      </c>
      <c r="E86" s="19">
        <v>5379</v>
      </c>
      <c r="F86" s="19">
        <f t="shared" si="21"/>
        <v>11040</v>
      </c>
      <c r="G86" s="71">
        <f t="shared" si="22"/>
        <v>7.3194987734535574E-2</v>
      </c>
      <c r="H86" s="19">
        <v>4661</v>
      </c>
      <c r="I86" s="54">
        <v>4895</v>
      </c>
      <c r="J86" s="54">
        <f t="shared" si="23"/>
        <v>9556</v>
      </c>
      <c r="K86" s="71">
        <f t="shared" si="24"/>
        <v>7.3159341290317648E-2</v>
      </c>
      <c r="L86" s="19">
        <v>4131</v>
      </c>
      <c r="M86" s="54">
        <v>4026</v>
      </c>
      <c r="N86" s="19">
        <f t="shared" si="25"/>
        <v>8157</v>
      </c>
      <c r="O86" s="71">
        <f t="shared" si="26"/>
        <v>7.5219933236199993E-2</v>
      </c>
      <c r="P86" s="13"/>
    </row>
    <row r="87" spans="1:16" ht="13.5" customHeight="1">
      <c r="A87" s="17" t="s">
        <v>73</v>
      </c>
      <c r="B87" s="16" t="s">
        <v>74</v>
      </c>
      <c r="C87" s="18" t="s">
        <v>75</v>
      </c>
      <c r="D87" s="19">
        <v>4618</v>
      </c>
      <c r="E87" s="19">
        <v>4771</v>
      </c>
      <c r="F87" s="19">
        <f t="shared" si="21"/>
        <v>9389</v>
      </c>
      <c r="G87" s="71">
        <f t="shared" si="22"/>
        <v>6.2248889478220513E-2</v>
      </c>
      <c r="H87" s="19">
        <v>4407</v>
      </c>
      <c r="I87" s="54">
        <v>4665</v>
      </c>
      <c r="J87" s="54">
        <f t="shared" si="23"/>
        <v>9072</v>
      </c>
      <c r="K87" s="71">
        <f t="shared" si="24"/>
        <v>6.9453907930699207E-2</v>
      </c>
      <c r="L87" s="19">
        <v>3852</v>
      </c>
      <c r="M87" s="54">
        <v>4057</v>
      </c>
      <c r="N87" s="19">
        <f t="shared" si="25"/>
        <v>7909</v>
      </c>
      <c r="O87" s="71">
        <f t="shared" si="26"/>
        <v>7.293299644049353E-2</v>
      </c>
      <c r="P87" s="13"/>
    </row>
    <row r="88" spans="1:16" ht="13.5" customHeight="1">
      <c r="A88" s="129" t="s">
        <v>4</v>
      </c>
      <c r="B88" s="130"/>
      <c r="C88" s="131"/>
      <c r="D88" s="81">
        <f>SUM(D71:D87)</f>
        <v>75854</v>
      </c>
      <c r="E88" s="81">
        <f t="shared" ref="E88:N88" si="27">SUM(E71:E87)</f>
        <v>74976</v>
      </c>
      <c r="F88" s="81">
        <f t="shared" si="27"/>
        <v>150830</v>
      </c>
      <c r="G88" s="89">
        <f>F88/H132</f>
        <v>7.1936201274467398E-2</v>
      </c>
      <c r="H88" s="81">
        <f t="shared" si="27"/>
        <v>64834</v>
      </c>
      <c r="I88" s="81">
        <f t="shared" si="27"/>
        <v>65785</v>
      </c>
      <c r="J88" s="81">
        <f t="shared" si="27"/>
        <v>130619</v>
      </c>
      <c r="K88" s="89">
        <f>J88/H132</f>
        <v>6.2296855229527659E-2</v>
      </c>
      <c r="L88" s="81">
        <f t="shared" si="27"/>
        <v>53564</v>
      </c>
      <c r="M88" s="81">
        <f t="shared" si="27"/>
        <v>54878</v>
      </c>
      <c r="N88" s="81">
        <f t="shared" si="27"/>
        <v>108442</v>
      </c>
      <c r="O88" s="89">
        <f>N88/H132</f>
        <v>5.1719853733380582E-2</v>
      </c>
      <c r="P88" s="13"/>
    </row>
    <row r="89" spans="1:16" ht="27.75" customHeight="1">
      <c r="A89" s="147" t="s">
        <v>76</v>
      </c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3"/>
    </row>
    <row r="90" spans="1:16" ht="13.5" customHeight="1">
      <c r="A90" s="154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6"/>
      <c r="P90" s="13"/>
    </row>
    <row r="91" spans="1:16" ht="13.5" customHeight="1">
      <c r="A91" s="146" t="s">
        <v>16</v>
      </c>
      <c r="B91" s="151" t="s">
        <v>1</v>
      </c>
      <c r="C91" s="131"/>
      <c r="D91" s="152" t="s">
        <v>87</v>
      </c>
      <c r="E91" s="130"/>
      <c r="F91" s="130"/>
      <c r="G91" s="131"/>
      <c r="H91" s="148" t="s">
        <v>88</v>
      </c>
      <c r="I91" s="149"/>
      <c r="J91" s="149"/>
      <c r="K91" s="150"/>
      <c r="L91" s="148" t="s">
        <v>89</v>
      </c>
      <c r="M91" s="149"/>
      <c r="N91" s="149"/>
      <c r="O91" s="150"/>
      <c r="P91" s="13"/>
    </row>
    <row r="92" spans="1:16" ht="13.5" customHeight="1">
      <c r="A92" s="136"/>
      <c r="B92" s="15" t="s">
        <v>20</v>
      </c>
      <c r="C92" s="15" t="s">
        <v>21</v>
      </c>
      <c r="D92" s="17" t="s">
        <v>22</v>
      </c>
      <c r="E92" s="17" t="s">
        <v>23</v>
      </c>
      <c r="F92" s="17" t="s">
        <v>4</v>
      </c>
      <c r="G92" s="17" t="s">
        <v>24</v>
      </c>
      <c r="H92" s="17" t="s">
        <v>22</v>
      </c>
      <c r="I92" s="24" t="s">
        <v>23</v>
      </c>
      <c r="J92" s="24" t="s">
        <v>4</v>
      </c>
      <c r="K92" s="17" t="s">
        <v>24</v>
      </c>
      <c r="L92" s="17" t="s">
        <v>22</v>
      </c>
      <c r="M92" s="24" t="s">
        <v>23</v>
      </c>
      <c r="N92" s="17" t="s">
        <v>4</v>
      </c>
      <c r="O92" s="17" t="s">
        <v>24</v>
      </c>
      <c r="P92" s="13"/>
    </row>
    <row r="93" spans="1:16" ht="13.5" customHeight="1">
      <c r="A93" s="17" t="s">
        <v>25</v>
      </c>
      <c r="B93" s="16" t="s">
        <v>26</v>
      </c>
      <c r="C93" s="18" t="s">
        <v>27</v>
      </c>
      <c r="D93" s="19">
        <v>1840</v>
      </c>
      <c r="E93" s="19">
        <v>1673</v>
      </c>
      <c r="F93" s="19">
        <f>SUM(D93:E93)</f>
        <v>3513</v>
      </c>
      <c r="G93" s="71">
        <f>F93/$F$110</f>
        <v>4.0372349594897432E-2</v>
      </c>
      <c r="H93" s="19">
        <v>1180</v>
      </c>
      <c r="I93" s="54">
        <v>1208</v>
      </c>
      <c r="J93" s="54">
        <f>SUM(H93:I93)</f>
        <v>2388</v>
      </c>
      <c r="K93" s="71">
        <f>J93/$J$110</f>
        <v>3.579243982133757E-2</v>
      </c>
      <c r="L93" s="19">
        <v>779</v>
      </c>
      <c r="M93" s="54">
        <v>796</v>
      </c>
      <c r="N93" s="19">
        <f>SUM(L93:M93)</f>
        <v>1575</v>
      </c>
      <c r="O93" s="71">
        <f>N93/$N$110</f>
        <v>3.6187762792086943E-2</v>
      </c>
      <c r="P93" s="13"/>
    </row>
    <row r="94" spans="1:16" ht="13.5" customHeight="1">
      <c r="A94" s="17" t="s">
        <v>28</v>
      </c>
      <c r="B94" s="16" t="s">
        <v>29</v>
      </c>
      <c r="C94" s="18" t="s">
        <v>30</v>
      </c>
      <c r="D94" s="19">
        <v>2585</v>
      </c>
      <c r="E94" s="19">
        <v>2398</v>
      </c>
      <c r="F94" s="19">
        <f t="shared" ref="F94:F109" si="28">SUM(D94:E94)</f>
        <v>4983</v>
      </c>
      <c r="G94" s="71">
        <f t="shared" ref="G94:G109" si="29">F94/$F$110</f>
        <v>5.7265988622651268E-2</v>
      </c>
      <c r="H94" s="19">
        <v>1793</v>
      </c>
      <c r="I94" s="54">
        <v>1854</v>
      </c>
      <c r="J94" s="54">
        <f t="shared" ref="J94:J109" si="30">SUM(H94:I94)</f>
        <v>3647</v>
      </c>
      <c r="K94" s="71">
        <f t="shared" ref="K94:K109" si="31">J94/$J$110</f>
        <v>5.4662909559639081E-2</v>
      </c>
      <c r="L94" s="19">
        <v>1205</v>
      </c>
      <c r="M94" s="54">
        <v>1270</v>
      </c>
      <c r="N94" s="19">
        <f t="shared" ref="N94:N109" si="32">SUM(L94:M94)</f>
        <v>2475</v>
      </c>
      <c r="O94" s="71">
        <f t="shared" ref="O94:O109" si="33">N94/$N$110</f>
        <v>5.6866484387565197E-2</v>
      </c>
      <c r="P94" s="13"/>
    </row>
    <row r="95" spans="1:16" ht="13.5" customHeight="1">
      <c r="A95" s="17" t="s">
        <v>31</v>
      </c>
      <c r="B95" s="16" t="s">
        <v>32</v>
      </c>
      <c r="C95" s="18" t="s">
        <v>33</v>
      </c>
      <c r="D95" s="19">
        <v>2524</v>
      </c>
      <c r="E95" s="19">
        <v>2705</v>
      </c>
      <c r="F95" s="19">
        <f t="shared" si="28"/>
        <v>5229</v>
      </c>
      <c r="G95" s="71">
        <f t="shared" si="29"/>
        <v>6.0093087398724356E-2</v>
      </c>
      <c r="H95" s="19">
        <v>1809</v>
      </c>
      <c r="I95" s="54">
        <v>2121</v>
      </c>
      <c r="J95" s="54">
        <f t="shared" si="30"/>
        <v>3930</v>
      </c>
      <c r="K95" s="71">
        <f t="shared" si="31"/>
        <v>5.8904643424563086E-2</v>
      </c>
      <c r="L95" s="19">
        <v>1314</v>
      </c>
      <c r="M95" s="54">
        <v>1414</v>
      </c>
      <c r="N95" s="19">
        <f t="shared" si="32"/>
        <v>2728</v>
      </c>
      <c r="O95" s="71">
        <f t="shared" si="33"/>
        <v>6.2679502791627414E-2</v>
      </c>
      <c r="P95" s="13"/>
    </row>
    <row r="96" spans="1:16" ht="13.5" customHeight="1">
      <c r="A96" s="17" t="s">
        <v>34</v>
      </c>
      <c r="B96" s="16" t="s">
        <v>35</v>
      </c>
      <c r="C96" s="18" t="s">
        <v>36</v>
      </c>
      <c r="D96" s="19">
        <v>2335</v>
      </c>
      <c r="E96" s="19">
        <v>2393</v>
      </c>
      <c r="F96" s="19">
        <f t="shared" si="28"/>
        <v>4728</v>
      </c>
      <c r="G96" s="71">
        <f t="shared" si="29"/>
        <v>5.4335459403551112E-2</v>
      </c>
      <c r="H96" s="19">
        <v>1815</v>
      </c>
      <c r="I96" s="54">
        <v>1948</v>
      </c>
      <c r="J96" s="54">
        <f t="shared" si="30"/>
        <v>3763</v>
      </c>
      <c r="K96" s="71">
        <f t="shared" si="31"/>
        <v>5.6401570790491323E-2</v>
      </c>
      <c r="L96" s="19">
        <v>1395</v>
      </c>
      <c r="M96" s="54">
        <v>1337</v>
      </c>
      <c r="N96" s="19">
        <f t="shared" si="32"/>
        <v>2732</v>
      </c>
      <c r="O96" s="71">
        <f t="shared" si="33"/>
        <v>6.2771408220940655E-2</v>
      </c>
      <c r="P96" s="13"/>
    </row>
    <row r="97" spans="1:16" ht="13.5" customHeight="1">
      <c r="A97" s="17" t="s">
        <v>37</v>
      </c>
      <c r="B97" s="16" t="s">
        <v>38</v>
      </c>
      <c r="C97" s="18" t="s">
        <v>39</v>
      </c>
      <c r="D97" s="19">
        <v>1461</v>
      </c>
      <c r="E97" s="19">
        <v>1530</v>
      </c>
      <c r="F97" s="19">
        <f t="shared" si="28"/>
        <v>2991</v>
      </c>
      <c r="G97" s="71">
        <f t="shared" si="29"/>
        <v>3.4373383899327703E-2</v>
      </c>
      <c r="H97" s="19">
        <v>1164</v>
      </c>
      <c r="I97" s="54">
        <v>1181</v>
      </c>
      <c r="J97" s="54">
        <f t="shared" si="30"/>
        <v>2345</v>
      </c>
      <c r="K97" s="71">
        <f t="shared" si="31"/>
        <v>3.514793608921131E-2</v>
      </c>
      <c r="L97" s="19">
        <v>765</v>
      </c>
      <c r="M97" s="54">
        <v>807</v>
      </c>
      <c r="N97" s="19">
        <f t="shared" si="32"/>
        <v>1572</v>
      </c>
      <c r="O97" s="71">
        <f t="shared" si="33"/>
        <v>3.6118833720102016E-2</v>
      </c>
      <c r="P97" s="13"/>
    </row>
    <row r="98" spans="1:16" ht="13.5" customHeight="1">
      <c r="A98" s="17" t="s">
        <v>40</v>
      </c>
      <c r="B98" s="16" t="s">
        <v>41</v>
      </c>
      <c r="C98" s="18" t="s">
        <v>42</v>
      </c>
      <c r="D98" s="19">
        <v>1749</v>
      </c>
      <c r="E98" s="19">
        <v>1934</v>
      </c>
      <c r="F98" s="19">
        <f t="shared" si="28"/>
        <v>3683</v>
      </c>
      <c r="G98" s="71">
        <f t="shared" si="29"/>
        <v>4.2326035740964205E-2</v>
      </c>
      <c r="H98" s="19">
        <v>1269</v>
      </c>
      <c r="I98" s="54">
        <v>1360</v>
      </c>
      <c r="J98" s="54">
        <f t="shared" si="30"/>
        <v>2629</v>
      </c>
      <c r="K98" s="71">
        <f t="shared" si="31"/>
        <v>3.9404658413021973E-2</v>
      </c>
      <c r="L98" s="19">
        <v>883</v>
      </c>
      <c r="M98" s="54">
        <v>1019</v>
      </c>
      <c r="N98" s="19">
        <f t="shared" si="32"/>
        <v>1902</v>
      </c>
      <c r="O98" s="71">
        <f t="shared" si="33"/>
        <v>4.3701031638444042E-2</v>
      </c>
      <c r="P98" s="13"/>
    </row>
    <row r="99" spans="1:16" ht="13.5" customHeight="1">
      <c r="A99" s="17" t="s">
        <v>43</v>
      </c>
      <c r="B99" s="16" t="s">
        <v>44</v>
      </c>
      <c r="C99" s="18" t="s">
        <v>45</v>
      </c>
      <c r="D99" s="19">
        <v>1753</v>
      </c>
      <c r="E99" s="19">
        <v>2108</v>
      </c>
      <c r="F99" s="19">
        <f t="shared" si="28"/>
        <v>3861</v>
      </c>
      <c r="G99" s="71">
        <f t="shared" si="29"/>
        <v>4.4371660058610582E-2</v>
      </c>
      <c r="H99" s="19">
        <v>1563</v>
      </c>
      <c r="I99" s="54">
        <v>1766</v>
      </c>
      <c r="J99" s="54">
        <f t="shared" si="30"/>
        <v>3329</v>
      </c>
      <c r="K99" s="71">
        <f t="shared" si="31"/>
        <v>4.9896579633682062E-2</v>
      </c>
      <c r="L99" s="19">
        <v>1032</v>
      </c>
      <c r="M99" s="54">
        <v>1120</v>
      </c>
      <c r="N99" s="19">
        <f t="shared" si="32"/>
        <v>2152</v>
      </c>
      <c r="O99" s="71">
        <f t="shared" si="33"/>
        <v>4.9445120970521332E-2</v>
      </c>
      <c r="P99" s="13"/>
    </row>
    <row r="100" spans="1:16" ht="13.5" customHeight="1">
      <c r="A100" s="17" t="s">
        <v>46</v>
      </c>
      <c r="B100" s="16" t="s">
        <v>47</v>
      </c>
      <c r="C100" s="18" t="s">
        <v>48</v>
      </c>
      <c r="D100" s="19">
        <v>3013</v>
      </c>
      <c r="E100" s="19">
        <v>3402</v>
      </c>
      <c r="F100" s="19">
        <f t="shared" si="28"/>
        <v>6415</v>
      </c>
      <c r="G100" s="71">
        <f t="shared" si="29"/>
        <v>7.3722921335401939E-2</v>
      </c>
      <c r="H100" s="19">
        <v>2326</v>
      </c>
      <c r="I100" s="54">
        <v>2425</v>
      </c>
      <c r="J100" s="54">
        <f t="shared" si="30"/>
        <v>4751</v>
      </c>
      <c r="K100" s="71">
        <f t="shared" si="31"/>
        <v>7.1210168170508709E-2</v>
      </c>
      <c r="L100" s="19">
        <v>1482</v>
      </c>
      <c r="M100" s="54">
        <v>1561</v>
      </c>
      <c r="N100" s="19">
        <f t="shared" si="32"/>
        <v>3043</v>
      </c>
      <c r="O100" s="71">
        <f t="shared" si="33"/>
        <v>6.9917055350044804E-2</v>
      </c>
      <c r="P100" s="13"/>
    </row>
    <row r="101" spans="1:16" ht="13.5" customHeight="1">
      <c r="A101" s="17" t="s">
        <v>49</v>
      </c>
      <c r="B101" s="16" t="s">
        <v>50</v>
      </c>
      <c r="C101" s="18" t="s">
        <v>51</v>
      </c>
      <c r="D101" s="19">
        <v>3600</v>
      </c>
      <c r="E101" s="19">
        <v>3995</v>
      </c>
      <c r="F101" s="19">
        <f t="shared" si="28"/>
        <v>7595</v>
      </c>
      <c r="G101" s="71">
        <f t="shared" si="29"/>
        <v>8.7283801643394818E-2</v>
      </c>
      <c r="H101" s="19">
        <v>2865</v>
      </c>
      <c r="I101" s="54">
        <v>3257</v>
      </c>
      <c r="J101" s="54">
        <f t="shared" si="30"/>
        <v>6122</v>
      </c>
      <c r="K101" s="71">
        <f t="shared" si="31"/>
        <v>9.1759345304115836E-2</v>
      </c>
      <c r="L101" s="19">
        <v>1830</v>
      </c>
      <c r="M101" s="54">
        <v>1912</v>
      </c>
      <c r="N101" s="19">
        <f t="shared" si="32"/>
        <v>3742</v>
      </c>
      <c r="O101" s="71">
        <f t="shared" si="33"/>
        <v>8.5977529122532911E-2</v>
      </c>
      <c r="P101" s="13"/>
    </row>
    <row r="102" spans="1:16" ht="13.5" customHeight="1">
      <c r="A102" s="17" t="s">
        <v>52</v>
      </c>
      <c r="B102" s="16" t="s">
        <v>53</v>
      </c>
      <c r="C102" s="18" t="s">
        <v>54</v>
      </c>
      <c r="D102" s="19">
        <v>1732</v>
      </c>
      <c r="E102" s="19">
        <v>1874</v>
      </c>
      <c r="F102" s="19">
        <f t="shared" si="28"/>
        <v>3606</v>
      </c>
      <c r="G102" s="71">
        <f t="shared" si="29"/>
        <v>4.1441130839510426E-2</v>
      </c>
      <c r="H102" s="19">
        <v>1221</v>
      </c>
      <c r="I102" s="54">
        <v>1414</v>
      </c>
      <c r="J102" s="54">
        <f t="shared" si="30"/>
        <v>2635</v>
      </c>
      <c r="K102" s="71">
        <f t="shared" si="31"/>
        <v>3.9494589166341916E-2</v>
      </c>
      <c r="L102" s="19">
        <v>857</v>
      </c>
      <c r="M102" s="54">
        <v>899</v>
      </c>
      <c r="N102" s="19">
        <f t="shared" si="32"/>
        <v>1756</v>
      </c>
      <c r="O102" s="71">
        <f t="shared" si="33"/>
        <v>4.0346483468510899E-2</v>
      </c>
      <c r="P102" s="13"/>
    </row>
    <row r="103" spans="1:16" ht="13.5" customHeight="1">
      <c r="A103" s="17" t="s">
        <v>55</v>
      </c>
      <c r="B103" s="16" t="s">
        <v>56</v>
      </c>
      <c r="C103" s="18" t="s">
        <v>57</v>
      </c>
      <c r="D103" s="19">
        <v>1393</v>
      </c>
      <c r="E103" s="19">
        <v>1568</v>
      </c>
      <c r="F103" s="19">
        <f t="shared" si="28"/>
        <v>2961</v>
      </c>
      <c r="G103" s="71">
        <f t="shared" si="29"/>
        <v>3.4028615755904157E-2</v>
      </c>
      <c r="H103" s="19">
        <v>1102</v>
      </c>
      <c r="I103" s="54">
        <v>1185</v>
      </c>
      <c r="J103" s="54">
        <f t="shared" si="30"/>
        <v>2287</v>
      </c>
      <c r="K103" s="71">
        <f t="shared" si="31"/>
        <v>3.4278605473785188E-2</v>
      </c>
      <c r="L103" s="19">
        <v>722</v>
      </c>
      <c r="M103" s="54">
        <v>748</v>
      </c>
      <c r="N103" s="19">
        <f t="shared" si="32"/>
        <v>1470</v>
      </c>
      <c r="O103" s="71">
        <f t="shared" si="33"/>
        <v>3.3775245272614482E-2</v>
      </c>
      <c r="P103" s="13"/>
    </row>
    <row r="104" spans="1:16" ht="13.5" customHeight="1">
      <c r="A104" s="17" t="s">
        <v>58</v>
      </c>
      <c r="B104" s="16" t="s">
        <v>59</v>
      </c>
      <c r="C104" s="18" t="s">
        <v>60</v>
      </c>
      <c r="D104" s="19">
        <v>2888</v>
      </c>
      <c r="E104" s="19">
        <v>3048</v>
      </c>
      <c r="F104" s="19">
        <f t="shared" si="28"/>
        <v>5936</v>
      </c>
      <c r="G104" s="71">
        <f t="shared" si="29"/>
        <v>6.8218123312072637E-2</v>
      </c>
      <c r="H104" s="19">
        <v>2234</v>
      </c>
      <c r="I104" s="54">
        <v>2325</v>
      </c>
      <c r="J104" s="54">
        <f t="shared" si="30"/>
        <v>4559</v>
      </c>
      <c r="K104" s="71">
        <f t="shared" si="31"/>
        <v>6.8332384064270515E-2</v>
      </c>
      <c r="L104" s="19">
        <v>1451</v>
      </c>
      <c r="M104" s="54">
        <v>1415</v>
      </c>
      <c r="N104" s="19">
        <f t="shared" si="32"/>
        <v>2866</v>
      </c>
      <c r="O104" s="71">
        <f t="shared" si="33"/>
        <v>6.5850240102934082E-2</v>
      </c>
      <c r="P104" s="13"/>
    </row>
    <row r="105" spans="1:16" ht="13.5" customHeight="1">
      <c r="A105" s="17" t="s">
        <v>61</v>
      </c>
      <c r="B105" s="16" t="s">
        <v>62</v>
      </c>
      <c r="C105" s="18" t="s">
        <v>63</v>
      </c>
      <c r="D105" s="19">
        <v>2066</v>
      </c>
      <c r="E105" s="19">
        <v>2116</v>
      </c>
      <c r="F105" s="19">
        <f t="shared" si="28"/>
        <v>4182</v>
      </c>
      <c r="G105" s="71">
        <f t="shared" si="29"/>
        <v>4.8060679193242542E-2</v>
      </c>
      <c r="H105" s="19">
        <v>1569</v>
      </c>
      <c r="I105" s="54">
        <v>1709</v>
      </c>
      <c r="J105" s="54">
        <f t="shared" si="30"/>
        <v>3278</v>
      </c>
      <c r="K105" s="71">
        <f t="shared" si="31"/>
        <v>4.9132168230462542E-2</v>
      </c>
      <c r="L105" s="19">
        <v>1074</v>
      </c>
      <c r="M105" s="54">
        <v>1071</v>
      </c>
      <c r="N105" s="19">
        <f t="shared" si="32"/>
        <v>2145</v>
      </c>
      <c r="O105" s="71">
        <f t="shared" si="33"/>
        <v>4.9284286469223171E-2</v>
      </c>
      <c r="P105" s="13"/>
    </row>
    <row r="106" spans="1:16" ht="13.5" customHeight="1">
      <c r="A106" s="17" t="s">
        <v>64</v>
      </c>
      <c r="B106" s="16" t="s">
        <v>65</v>
      </c>
      <c r="C106" s="18" t="s">
        <v>66</v>
      </c>
      <c r="D106" s="19">
        <v>3418</v>
      </c>
      <c r="E106" s="19">
        <v>3620</v>
      </c>
      <c r="F106" s="19">
        <f t="shared" si="28"/>
        <v>7038</v>
      </c>
      <c r="G106" s="71">
        <f t="shared" si="29"/>
        <v>8.0882606447164287E-2</v>
      </c>
      <c r="H106" s="19">
        <v>2631</v>
      </c>
      <c r="I106" s="54">
        <v>2711</v>
      </c>
      <c r="J106" s="54">
        <f t="shared" si="30"/>
        <v>5342</v>
      </c>
      <c r="K106" s="71">
        <f t="shared" si="31"/>
        <v>8.0068347372523163E-2</v>
      </c>
      <c r="L106" s="19">
        <v>1676</v>
      </c>
      <c r="M106" s="54">
        <v>1584</v>
      </c>
      <c r="N106" s="19">
        <f t="shared" si="32"/>
        <v>3260</v>
      </c>
      <c r="O106" s="71">
        <f t="shared" si="33"/>
        <v>7.4902924890287895E-2</v>
      </c>
      <c r="P106" s="13"/>
    </row>
    <row r="107" spans="1:16" ht="13.5" customHeight="1">
      <c r="A107" s="17" t="s">
        <v>67</v>
      </c>
      <c r="B107" s="16" t="s">
        <v>68</v>
      </c>
      <c r="C107" s="18" t="s">
        <v>69</v>
      </c>
      <c r="D107" s="19">
        <v>3464</v>
      </c>
      <c r="E107" s="19">
        <v>3713</v>
      </c>
      <c r="F107" s="19">
        <f t="shared" si="28"/>
        <v>7177</v>
      </c>
      <c r="G107" s="71">
        <f t="shared" si="29"/>
        <v>8.2480032178360058E-2</v>
      </c>
      <c r="H107" s="19">
        <v>2643</v>
      </c>
      <c r="I107" s="54">
        <v>2838</v>
      </c>
      <c r="J107" s="54">
        <f t="shared" si="30"/>
        <v>5481</v>
      </c>
      <c r="K107" s="71">
        <f t="shared" si="31"/>
        <v>8.215174315776852E-2</v>
      </c>
      <c r="L107" s="19">
        <v>1848</v>
      </c>
      <c r="M107" s="54">
        <v>1739</v>
      </c>
      <c r="N107" s="19">
        <f t="shared" si="32"/>
        <v>3587</v>
      </c>
      <c r="O107" s="71">
        <f t="shared" si="33"/>
        <v>8.2416193736644994E-2</v>
      </c>
      <c r="P107" s="13"/>
    </row>
    <row r="108" spans="1:16" ht="13.5" customHeight="1">
      <c r="A108" s="17" t="s">
        <v>70</v>
      </c>
      <c r="B108" s="16" t="s">
        <v>71</v>
      </c>
      <c r="C108" s="18" t="s">
        <v>72</v>
      </c>
      <c r="D108" s="19">
        <v>3193</v>
      </c>
      <c r="E108" s="19">
        <v>3390</v>
      </c>
      <c r="F108" s="19">
        <f t="shared" si="28"/>
        <v>6583</v>
      </c>
      <c r="G108" s="71">
        <f t="shared" si="29"/>
        <v>7.5653622938573806E-2</v>
      </c>
      <c r="H108" s="19">
        <v>2427</v>
      </c>
      <c r="I108" s="54">
        <v>2728</v>
      </c>
      <c r="J108" s="54">
        <f t="shared" si="30"/>
        <v>5155</v>
      </c>
      <c r="K108" s="71">
        <f t="shared" si="31"/>
        <v>7.7265505560718248E-2</v>
      </c>
      <c r="L108" s="19">
        <v>1635</v>
      </c>
      <c r="M108" s="54">
        <v>1682</v>
      </c>
      <c r="N108" s="19">
        <f t="shared" si="32"/>
        <v>3317</v>
      </c>
      <c r="O108" s="71">
        <f t="shared" si="33"/>
        <v>7.6212577258001513E-2</v>
      </c>
      <c r="P108" s="13"/>
    </row>
    <row r="109" spans="1:16" ht="13.5" customHeight="1">
      <c r="A109" s="17" t="s">
        <v>73</v>
      </c>
      <c r="B109" s="16" t="s">
        <v>74</v>
      </c>
      <c r="C109" s="18" t="s">
        <v>75</v>
      </c>
      <c r="D109" s="19">
        <v>3245</v>
      </c>
      <c r="E109" s="19">
        <v>3289</v>
      </c>
      <c r="F109" s="19">
        <f t="shared" si="28"/>
        <v>6534</v>
      </c>
      <c r="G109" s="71">
        <f t="shared" si="29"/>
        <v>7.5090501637648688E-2</v>
      </c>
      <c r="H109" s="19">
        <v>2575</v>
      </c>
      <c r="I109" s="54">
        <v>2502</v>
      </c>
      <c r="J109" s="54">
        <f t="shared" si="30"/>
        <v>5077</v>
      </c>
      <c r="K109" s="71">
        <f t="shared" si="31"/>
        <v>7.6096405767558981E-2</v>
      </c>
      <c r="L109" s="19">
        <v>1529</v>
      </c>
      <c r="M109" s="54">
        <v>1672</v>
      </c>
      <c r="N109" s="19">
        <f t="shared" si="32"/>
        <v>3201</v>
      </c>
      <c r="O109" s="71">
        <f t="shared" si="33"/>
        <v>7.3547319807917649E-2</v>
      </c>
      <c r="P109" s="13"/>
    </row>
    <row r="110" spans="1:16" ht="13.5" customHeight="1">
      <c r="A110" s="129" t="s">
        <v>4</v>
      </c>
      <c r="B110" s="130"/>
      <c r="C110" s="131"/>
      <c r="D110" s="81">
        <f>SUM(D93:D109)</f>
        <v>42259</v>
      </c>
      <c r="E110" s="81">
        <f t="shared" ref="E110:N110" si="34">SUM(E93:E109)</f>
        <v>44756</v>
      </c>
      <c r="F110" s="81">
        <f t="shared" si="34"/>
        <v>87015</v>
      </c>
      <c r="G110" s="89">
        <f>F110/H132</f>
        <v>4.1500553960735799E-2</v>
      </c>
      <c r="H110" s="81">
        <f t="shared" si="34"/>
        <v>32186</v>
      </c>
      <c r="I110" s="81">
        <f t="shared" si="34"/>
        <v>34532</v>
      </c>
      <c r="J110" s="81">
        <f t="shared" si="34"/>
        <v>66718</v>
      </c>
      <c r="K110" s="89">
        <f>J110/H132</f>
        <v>3.1820191451501133E-2</v>
      </c>
      <c r="L110" s="81">
        <f t="shared" si="34"/>
        <v>21477</v>
      </c>
      <c r="M110" s="81">
        <f t="shared" si="34"/>
        <v>22046</v>
      </c>
      <c r="N110" s="81">
        <f t="shared" si="34"/>
        <v>43523</v>
      </c>
      <c r="O110" s="89">
        <f>N110/H132</f>
        <v>2.0757669482653611E-2</v>
      </c>
      <c r="P110" s="13"/>
    </row>
    <row r="111" spans="1:16" ht="32.25" customHeight="1">
      <c r="A111" s="132" t="s">
        <v>76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4"/>
      <c r="P111" s="13"/>
    </row>
    <row r="112" spans="1:16" ht="13.5" customHeight="1">
      <c r="A112" s="144"/>
      <c r="B112" s="144"/>
      <c r="C112" s="144"/>
      <c r="D112" s="144"/>
      <c r="E112" s="144"/>
      <c r="F112" s="144"/>
      <c r="G112" s="144"/>
      <c r="H112" s="144"/>
      <c r="I112" s="144"/>
      <c r="J112" s="55"/>
      <c r="K112" s="13"/>
      <c r="L112" s="13"/>
      <c r="M112" s="13"/>
      <c r="N112" s="13"/>
      <c r="O112" s="13"/>
      <c r="P112" s="13"/>
    </row>
    <row r="113" spans="1:16" ht="13.5" customHeight="1">
      <c r="A113" s="135" t="s">
        <v>16</v>
      </c>
      <c r="B113" s="137" t="s">
        <v>1</v>
      </c>
      <c r="C113" s="138"/>
      <c r="D113" s="141" t="s">
        <v>90</v>
      </c>
      <c r="E113" s="142"/>
      <c r="F113" s="142"/>
      <c r="G113" s="142"/>
      <c r="H113" s="143" t="s">
        <v>4</v>
      </c>
      <c r="I113" s="143"/>
      <c r="J113" s="84"/>
      <c r="K113" s="13"/>
      <c r="L113" s="13"/>
      <c r="M113" s="13"/>
      <c r="N113" s="13"/>
      <c r="O113" s="13"/>
      <c r="P113" s="13"/>
    </row>
    <row r="114" spans="1:16" ht="13.5" customHeight="1">
      <c r="A114" s="136"/>
      <c r="B114" s="139"/>
      <c r="C114" s="140"/>
      <c r="D114" s="17" t="s">
        <v>22</v>
      </c>
      <c r="E114" s="17" t="s">
        <v>23</v>
      </c>
      <c r="F114" s="17" t="s">
        <v>4</v>
      </c>
      <c r="G114" s="17" t="s">
        <v>24</v>
      </c>
      <c r="H114" s="85" t="s">
        <v>1</v>
      </c>
      <c r="I114" s="86" t="s">
        <v>24</v>
      </c>
      <c r="J114" s="58"/>
      <c r="K114" s="13"/>
      <c r="L114" s="13"/>
      <c r="M114" s="13"/>
      <c r="N114" s="13"/>
      <c r="O114" s="13"/>
      <c r="P114" s="13"/>
    </row>
    <row r="115" spans="1:16" ht="13.5" customHeight="1">
      <c r="A115" s="17" t="s">
        <v>25</v>
      </c>
      <c r="B115" s="16" t="s">
        <v>26</v>
      </c>
      <c r="C115" s="18" t="s">
        <v>27</v>
      </c>
      <c r="D115" s="19">
        <v>1013</v>
      </c>
      <c r="E115" s="19">
        <v>1040</v>
      </c>
      <c r="F115" s="19">
        <f>SUM(D115:E115)</f>
        <v>2053</v>
      </c>
      <c r="G115" s="71">
        <f>F115/$F$132</f>
        <v>4.4085121003242501E-2</v>
      </c>
      <c r="H115" s="54">
        <f>F5+J5+N5+F27+J27+N27+F49+J49+N49+F71+J71+N71+F93+J93+N93+F115</f>
        <v>65688</v>
      </c>
      <c r="I115" s="87">
        <f>H115/$H$132</f>
        <v>3.1328947751224655E-2</v>
      </c>
      <c r="J115" s="55"/>
      <c r="K115" s="13"/>
      <c r="L115" s="13"/>
      <c r="M115" s="13"/>
      <c r="N115" s="13"/>
      <c r="O115" s="13"/>
      <c r="P115" s="13"/>
    </row>
    <row r="116" spans="1:16" ht="13.5" customHeight="1">
      <c r="A116" s="17" t="s">
        <v>28</v>
      </c>
      <c r="B116" s="16" t="s">
        <v>29</v>
      </c>
      <c r="C116" s="18" t="s">
        <v>30</v>
      </c>
      <c r="D116" s="19">
        <v>1645</v>
      </c>
      <c r="E116" s="19">
        <v>1765</v>
      </c>
      <c r="F116" s="19">
        <f t="shared" ref="F116:F131" si="35">SUM(D116:E116)</f>
        <v>3410</v>
      </c>
      <c r="G116" s="71">
        <f t="shared" ref="G116:G131" si="36">F116/$F$132</f>
        <v>7.3224677360475859E-2</v>
      </c>
      <c r="H116" s="54">
        <f>F6+J6+N6+F28+J28+N28+F50+J50+N50+F72+J72+N72+F94+J94+N94+F116</f>
        <v>107519</v>
      </c>
      <c r="I116" s="87">
        <f t="shared" ref="I116:I132" si="37">H116/$H$132</f>
        <v>5.1279642145657098E-2</v>
      </c>
      <c r="J116" s="55"/>
      <c r="K116" s="13"/>
      <c r="L116" s="13"/>
      <c r="M116" s="13"/>
      <c r="N116" s="13"/>
      <c r="O116" s="13"/>
      <c r="P116" s="13"/>
    </row>
    <row r="117" spans="1:16" ht="13.5" customHeight="1">
      <c r="A117" s="17" t="s">
        <v>31</v>
      </c>
      <c r="B117" s="16" t="s">
        <v>32</v>
      </c>
      <c r="C117" s="18" t="s">
        <v>33</v>
      </c>
      <c r="D117" s="19">
        <v>1441</v>
      </c>
      <c r="E117" s="19">
        <v>1749</v>
      </c>
      <c r="F117" s="19">
        <f t="shared" si="35"/>
        <v>3190</v>
      </c>
      <c r="G117" s="71">
        <f t="shared" si="36"/>
        <v>6.8500504627541925E-2</v>
      </c>
      <c r="H117" s="54">
        <f t="shared" ref="H117:H131" si="38">F7+J7+N7+F29+J29+N29+F51+J51+N51+F73+J73+N73+F95+J95+N95+F117</f>
        <v>117555</v>
      </c>
      <c r="I117" s="87">
        <f t="shared" si="37"/>
        <v>5.6066168141749084E-2</v>
      </c>
      <c r="J117" s="55"/>
      <c r="K117" s="13"/>
      <c r="L117" s="13"/>
      <c r="M117" s="13"/>
      <c r="N117" s="13"/>
      <c r="O117" s="13"/>
      <c r="P117" s="13"/>
    </row>
    <row r="118" spans="1:16" ht="13.5" customHeight="1">
      <c r="A118" s="17" t="s">
        <v>34</v>
      </c>
      <c r="B118" s="16" t="s">
        <v>35</v>
      </c>
      <c r="C118" s="18" t="s">
        <v>36</v>
      </c>
      <c r="D118" s="19">
        <v>1617</v>
      </c>
      <c r="E118" s="19">
        <v>1779</v>
      </c>
      <c r="F118" s="19">
        <f t="shared" si="35"/>
        <v>3396</v>
      </c>
      <c r="G118" s="71">
        <f t="shared" si="36"/>
        <v>7.2924048186561882E-2</v>
      </c>
      <c r="H118" s="54">
        <f t="shared" si="38"/>
        <v>119713</v>
      </c>
      <c r="I118" s="87">
        <f t="shared" si="37"/>
        <v>5.7095395234173008E-2</v>
      </c>
      <c r="J118" s="55"/>
      <c r="K118" s="13"/>
      <c r="L118" s="13"/>
      <c r="M118" s="13"/>
      <c r="N118" s="13"/>
      <c r="O118" s="13"/>
      <c r="P118" s="13"/>
    </row>
    <row r="119" spans="1:16" ht="13.5" customHeight="1">
      <c r="A119" s="17" t="s">
        <v>37</v>
      </c>
      <c r="B119" s="16" t="s">
        <v>38</v>
      </c>
      <c r="C119" s="18" t="s">
        <v>39</v>
      </c>
      <c r="D119" s="19">
        <v>853</v>
      </c>
      <c r="E119" s="19">
        <v>974</v>
      </c>
      <c r="F119" s="19">
        <f t="shared" si="35"/>
        <v>1827</v>
      </c>
      <c r="G119" s="71">
        <f t="shared" si="36"/>
        <v>3.923210719577401E-2</v>
      </c>
      <c r="H119" s="54">
        <f t="shared" si="38"/>
        <v>73735</v>
      </c>
      <c r="I119" s="87">
        <f t="shared" si="37"/>
        <v>3.5166848776588565E-2</v>
      </c>
      <c r="J119" s="55"/>
      <c r="K119" s="13"/>
      <c r="L119" s="13"/>
      <c r="M119" s="13"/>
      <c r="N119" s="13"/>
      <c r="O119" s="13"/>
      <c r="P119" s="13"/>
    </row>
    <row r="120" spans="1:16" ht="13.5" customHeight="1">
      <c r="A120" s="17" t="s">
        <v>40</v>
      </c>
      <c r="B120" s="16" t="s">
        <v>41</v>
      </c>
      <c r="C120" s="18" t="s">
        <v>42</v>
      </c>
      <c r="D120" s="19">
        <v>1124</v>
      </c>
      <c r="E120" s="19">
        <v>1349</v>
      </c>
      <c r="F120" s="19">
        <f t="shared" si="35"/>
        <v>2473</v>
      </c>
      <c r="G120" s="71">
        <f t="shared" si="36"/>
        <v>5.3103996220661816E-2</v>
      </c>
      <c r="H120" s="54">
        <f t="shared" si="38"/>
        <v>80867</v>
      </c>
      <c r="I120" s="87">
        <f t="shared" si="37"/>
        <v>3.8568353699279682E-2</v>
      </c>
      <c r="J120" s="55"/>
      <c r="K120" s="13"/>
      <c r="L120" s="13"/>
      <c r="M120" s="13"/>
      <c r="N120" s="13"/>
      <c r="O120" s="13"/>
      <c r="P120" s="13"/>
    </row>
    <row r="121" spans="1:16" ht="13.5" customHeight="1">
      <c r="A121" s="17" t="s">
        <v>43</v>
      </c>
      <c r="B121" s="16" t="s">
        <v>44</v>
      </c>
      <c r="C121" s="18" t="s">
        <v>45</v>
      </c>
      <c r="D121" s="19">
        <v>850</v>
      </c>
      <c r="E121" s="19">
        <v>1216</v>
      </c>
      <c r="F121" s="19">
        <f t="shared" si="35"/>
        <v>2066</v>
      </c>
      <c r="G121" s="71">
        <f t="shared" si="36"/>
        <v>4.4364276664734054E-2</v>
      </c>
      <c r="H121" s="54">
        <f t="shared" si="38"/>
        <v>92366</v>
      </c>
      <c r="I121" s="87">
        <f t="shared" si="37"/>
        <v>4.4052636524016808E-2</v>
      </c>
      <c r="J121" s="55"/>
      <c r="K121" s="13"/>
      <c r="L121" s="13"/>
      <c r="M121" s="13"/>
      <c r="N121" s="13"/>
      <c r="O121" s="13"/>
      <c r="P121" s="13"/>
    </row>
    <row r="122" spans="1:16" ht="13.5" customHeight="1">
      <c r="A122" s="17" t="s">
        <v>46</v>
      </c>
      <c r="B122" s="16" t="s">
        <v>47</v>
      </c>
      <c r="C122" s="18" t="s">
        <v>48</v>
      </c>
      <c r="D122" s="19">
        <v>1379</v>
      </c>
      <c r="E122" s="19">
        <v>1535</v>
      </c>
      <c r="F122" s="19">
        <f t="shared" si="35"/>
        <v>2914</v>
      </c>
      <c r="G122" s="71">
        <f t="shared" si="36"/>
        <v>6.2573815198952096E-2</v>
      </c>
      <c r="H122" s="54">
        <f t="shared" si="38"/>
        <v>172741</v>
      </c>
      <c r="I122" s="87">
        <f t="shared" si="37"/>
        <v>8.238633789267899E-2</v>
      </c>
      <c r="J122" s="55"/>
      <c r="K122" s="13"/>
      <c r="L122" s="13"/>
      <c r="M122" s="13"/>
      <c r="N122" s="13"/>
      <c r="O122" s="13"/>
      <c r="P122" s="13"/>
    </row>
    <row r="123" spans="1:16" ht="13.5" customHeight="1">
      <c r="A123" s="17" t="s">
        <v>49</v>
      </c>
      <c r="B123" s="16" t="s">
        <v>50</v>
      </c>
      <c r="C123" s="18" t="s">
        <v>51</v>
      </c>
      <c r="D123" s="19">
        <v>1377</v>
      </c>
      <c r="E123" s="19">
        <v>1880</v>
      </c>
      <c r="F123" s="19">
        <f t="shared" si="35"/>
        <v>3257</v>
      </c>
      <c r="G123" s="71">
        <f t="shared" si="36"/>
        <v>6.9939229959844529E-2</v>
      </c>
      <c r="H123" s="54">
        <f t="shared" si="38"/>
        <v>193059</v>
      </c>
      <c r="I123" s="87">
        <f t="shared" si="37"/>
        <v>9.2076716050171717E-2</v>
      </c>
      <c r="J123" s="55"/>
      <c r="K123" s="13"/>
      <c r="L123" s="13"/>
      <c r="M123" s="13"/>
      <c r="N123" s="13"/>
      <c r="O123" s="13"/>
      <c r="P123" s="13"/>
    </row>
    <row r="124" spans="1:16" ht="13.5" customHeight="1">
      <c r="A124" s="17" t="s">
        <v>52</v>
      </c>
      <c r="B124" s="16" t="s">
        <v>53</v>
      </c>
      <c r="C124" s="18" t="s">
        <v>54</v>
      </c>
      <c r="D124" s="19">
        <v>916</v>
      </c>
      <c r="E124" s="19">
        <v>1163</v>
      </c>
      <c r="F124" s="19">
        <f t="shared" si="35"/>
        <v>2079</v>
      </c>
      <c r="G124" s="71">
        <f t="shared" si="36"/>
        <v>4.4643432326225599E-2</v>
      </c>
      <c r="H124" s="54">
        <f t="shared" si="38"/>
        <v>91945</v>
      </c>
      <c r="I124" s="87">
        <f t="shared" si="37"/>
        <v>4.3851846623224187E-2</v>
      </c>
      <c r="J124" s="55"/>
      <c r="K124" s="13"/>
      <c r="L124" s="13"/>
      <c r="M124" s="13"/>
      <c r="N124" s="13"/>
      <c r="O124" s="13"/>
      <c r="P124" s="13"/>
    </row>
    <row r="125" spans="1:16" ht="13.5" customHeight="1">
      <c r="A125" s="17" t="s">
        <v>55</v>
      </c>
      <c r="B125" s="16" t="s">
        <v>56</v>
      </c>
      <c r="C125" s="18" t="s">
        <v>57</v>
      </c>
      <c r="D125" s="19">
        <v>619</v>
      </c>
      <c r="E125" s="19">
        <v>827</v>
      </c>
      <c r="F125" s="19">
        <f t="shared" si="35"/>
        <v>1446</v>
      </c>
      <c r="G125" s="71">
        <f t="shared" si="36"/>
        <v>3.1050698962829349E-2</v>
      </c>
      <c r="H125" s="54">
        <f t="shared" si="38"/>
        <v>71460</v>
      </c>
      <c r="I125" s="87">
        <f t="shared" si="37"/>
        <v>3.4081820215298285E-2</v>
      </c>
      <c r="J125" s="55"/>
      <c r="K125" s="13"/>
      <c r="L125" s="13"/>
      <c r="M125" s="13"/>
      <c r="N125" s="13"/>
      <c r="O125" s="13"/>
      <c r="P125" s="13"/>
    </row>
    <row r="126" spans="1:16" ht="13.5" customHeight="1">
      <c r="A126" s="17" t="s">
        <v>58</v>
      </c>
      <c r="B126" s="16" t="s">
        <v>59</v>
      </c>
      <c r="C126" s="18" t="s">
        <v>60</v>
      </c>
      <c r="D126" s="19">
        <v>1253</v>
      </c>
      <c r="E126" s="19">
        <v>1563</v>
      </c>
      <c r="F126" s="19">
        <f t="shared" si="35"/>
        <v>2816</v>
      </c>
      <c r="G126" s="71">
        <f t="shared" si="36"/>
        <v>6.0469410981554256E-2</v>
      </c>
      <c r="H126" s="54">
        <f t="shared" si="38"/>
        <v>146484</v>
      </c>
      <c r="I126" s="87">
        <f t="shared" si="37"/>
        <v>6.9863439020679458E-2</v>
      </c>
      <c r="J126" s="55"/>
      <c r="K126" s="13"/>
      <c r="L126" s="13"/>
      <c r="M126" s="13"/>
      <c r="N126" s="13"/>
      <c r="O126" s="13"/>
      <c r="P126" s="13"/>
    </row>
    <row r="127" spans="1:16" ht="13.5" customHeight="1">
      <c r="A127" s="17" t="s">
        <v>61</v>
      </c>
      <c r="B127" s="16" t="s">
        <v>62</v>
      </c>
      <c r="C127" s="18" t="s">
        <v>63</v>
      </c>
      <c r="D127" s="19">
        <v>850</v>
      </c>
      <c r="E127" s="19">
        <v>1219</v>
      </c>
      <c r="F127" s="19">
        <f t="shared" si="35"/>
        <v>2069</v>
      </c>
      <c r="G127" s="71">
        <f t="shared" si="36"/>
        <v>4.4428697202001328E-2</v>
      </c>
      <c r="H127" s="54">
        <f t="shared" si="38"/>
        <v>112491</v>
      </c>
      <c r="I127" s="87">
        <f t="shared" si="37"/>
        <v>5.3650966104661614E-2</v>
      </c>
      <c r="J127" s="55"/>
      <c r="K127" s="13"/>
      <c r="L127" s="13"/>
      <c r="M127" s="13"/>
      <c r="N127" s="13"/>
      <c r="O127" s="13"/>
      <c r="P127" s="13"/>
    </row>
    <row r="128" spans="1:16" ht="13.5" customHeight="1">
      <c r="A128" s="17" t="s">
        <v>64</v>
      </c>
      <c r="B128" s="16" t="s">
        <v>65</v>
      </c>
      <c r="C128" s="18" t="s">
        <v>66</v>
      </c>
      <c r="D128" s="19">
        <v>1439</v>
      </c>
      <c r="E128" s="19">
        <v>1711</v>
      </c>
      <c r="F128" s="19">
        <f t="shared" si="35"/>
        <v>3150</v>
      </c>
      <c r="G128" s="71">
        <f t="shared" si="36"/>
        <v>6.7641564130644843E-2</v>
      </c>
      <c r="H128" s="54">
        <f t="shared" si="38"/>
        <v>194213</v>
      </c>
      <c r="I128" s="87">
        <f t="shared" si="37"/>
        <v>9.2627099768733914E-2</v>
      </c>
      <c r="J128" s="55"/>
      <c r="K128" s="13"/>
      <c r="L128" s="13"/>
      <c r="M128" s="13"/>
      <c r="N128" s="13"/>
      <c r="O128" s="13"/>
      <c r="P128" s="13"/>
    </row>
    <row r="129" spans="1:16" ht="13.5" customHeight="1">
      <c r="A129" s="17" t="s">
        <v>67</v>
      </c>
      <c r="B129" s="16" t="s">
        <v>68</v>
      </c>
      <c r="C129" s="18" t="s">
        <v>69</v>
      </c>
      <c r="D129" s="19">
        <v>1670</v>
      </c>
      <c r="E129" s="19">
        <v>1910</v>
      </c>
      <c r="F129" s="19">
        <f t="shared" si="35"/>
        <v>3580</v>
      </c>
      <c r="G129" s="71">
        <f t="shared" si="36"/>
        <v>7.6875174472288435E-2</v>
      </c>
      <c r="H129" s="54">
        <f t="shared" si="38"/>
        <v>167241</v>
      </c>
      <c r="I129" s="87">
        <f t="shared" si="37"/>
        <v>7.9763191920328852E-2</v>
      </c>
      <c r="J129" s="55"/>
      <c r="K129" s="13"/>
      <c r="L129" s="13"/>
      <c r="M129" s="13"/>
      <c r="N129" s="13"/>
      <c r="O129" s="13"/>
      <c r="P129" s="13"/>
    </row>
    <row r="130" spans="1:16" ht="13.5" customHeight="1">
      <c r="A130" s="17" t="s">
        <v>70</v>
      </c>
      <c r="B130" s="16" t="s">
        <v>71</v>
      </c>
      <c r="C130" s="18" t="s">
        <v>72</v>
      </c>
      <c r="D130" s="19">
        <v>1407</v>
      </c>
      <c r="E130" s="19">
        <v>1797</v>
      </c>
      <c r="F130" s="19">
        <f t="shared" si="35"/>
        <v>3204</v>
      </c>
      <c r="G130" s="71">
        <f t="shared" si="36"/>
        <v>6.8801133801455902E-2</v>
      </c>
      <c r="H130" s="54">
        <f t="shared" si="38"/>
        <v>154332</v>
      </c>
      <c r="I130" s="87">
        <f t="shared" si="37"/>
        <v>7.3606429855407426E-2</v>
      </c>
      <c r="J130" s="55"/>
      <c r="K130" s="13"/>
      <c r="L130" s="13"/>
      <c r="M130" s="13"/>
      <c r="N130" s="13"/>
      <c r="O130" s="13"/>
      <c r="P130" s="13"/>
    </row>
    <row r="131" spans="1:16" ht="13.5" customHeight="1">
      <c r="A131" s="17" t="s">
        <v>73</v>
      </c>
      <c r="B131" s="16" t="s">
        <v>74</v>
      </c>
      <c r="C131" s="18" t="s">
        <v>75</v>
      </c>
      <c r="D131" s="19">
        <v>1575</v>
      </c>
      <c r="E131" s="19">
        <v>2064</v>
      </c>
      <c r="F131" s="19">
        <f t="shared" si="35"/>
        <v>3639</v>
      </c>
      <c r="G131" s="71">
        <f t="shared" si="36"/>
        <v>7.8142111705211625E-2</v>
      </c>
      <c r="H131" s="54">
        <f t="shared" si="38"/>
        <v>135310</v>
      </c>
      <c r="I131" s="87">
        <f t="shared" si="37"/>
        <v>6.4534160276126656E-2</v>
      </c>
      <c r="J131" s="55"/>
      <c r="K131" s="13"/>
      <c r="L131" s="13"/>
      <c r="M131" s="13"/>
      <c r="N131" s="13"/>
      <c r="O131" s="13"/>
      <c r="P131" s="13"/>
    </row>
    <row r="132" spans="1:16" ht="13.5" customHeight="1">
      <c r="A132" s="129" t="s">
        <v>4</v>
      </c>
      <c r="B132" s="130"/>
      <c r="C132" s="131"/>
      <c r="D132" s="81">
        <f>SUM(D115:D131)</f>
        <v>21028</v>
      </c>
      <c r="E132" s="81">
        <f t="shared" ref="E132:H132" si="39">SUM(E115:E131)</f>
        <v>25541</v>
      </c>
      <c r="F132" s="81">
        <f t="shared" si="39"/>
        <v>46569</v>
      </c>
      <c r="G132" s="89">
        <f>F132/H132</f>
        <v>2.221041541570425E-2</v>
      </c>
      <c r="H132" s="81">
        <f t="shared" si="39"/>
        <v>2096719</v>
      </c>
      <c r="I132" s="88">
        <f t="shared" si="37"/>
        <v>1</v>
      </c>
      <c r="J132" s="55"/>
      <c r="K132" s="13"/>
      <c r="L132" s="13"/>
      <c r="M132" s="13"/>
      <c r="N132" s="13"/>
      <c r="O132" s="13"/>
      <c r="P132" s="13"/>
    </row>
    <row r="133" spans="1:16" ht="13.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1:16" ht="13.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1:16" ht="13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1:16" ht="13.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</row>
    <row r="137" spans="1:16" ht="13.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1:16" ht="13.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1:16" ht="13.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1:16" ht="13.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1:16" ht="13.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1:16" ht="13.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</row>
    <row r="143" spans="1:16" ht="13.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  <row r="144" spans="1:16" ht="13.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</row>
    <row r="145" spans="1:16" ht="13.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</row>
    <row r="146" spans="1:16" ht="13.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</row>
    <row r="147" spans="1:16" ht="13.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</row>
    <row r="148" spans="1:16" ht="21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</row>
    <row r="149" spans="1:16" ht="0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</row>
    <row r="150" spans="1:16" ht="13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</row>
    <row r="151" spans="1:16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1:16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1:16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</row>
    <row r="154" spans="1:16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</row>
    <row r="155" spans="1:16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</row>
    <row r="156" spans="1:1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</row>
    <row r="157" spans="1:16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</row>
    <row r="158" spans="1:16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</row>
    <row r="159" spans="1:16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</row>
    <row r="160" spans="1:16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1" spans="1:16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</row>
    <row r="162" spans="1:16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</row>
    <row r="163" spans="1:16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</row>
    <row r="164" spans="1:16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1:16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</row>
    <row r="166" spans="1:1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</row>
    <row r="167" spans="1:16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1:16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</row>
    <row r="169" spans="1:16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</row>
    <row r="170" spans="1:16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</row>
    <row r="171" spans="1:16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</row>
    <row r="172" spans="1:16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1:16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1:16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1:16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1:1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1:16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1:16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1:16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1:16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</row>
    <row r="181" spans="1:16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1:16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1:16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</row>
    <row r="184" spans="1:16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</row>
    <row r="185" spans="1:16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</row>
    <row r="186" spans="1:1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</row>
    <row r="187" spans="1:16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</row>
    <row r="188" spans="1:16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</row>
    <row r="189" spans="1:16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</row>
    <row r="190" spans="1:16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</row>
    <row r="191" spans="1:16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</row>
    <row r="192" spans="1:16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</row>
    <row r="193" spans="1:16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</row>
    <row r="194" spans="1:16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</row>
    <row r="195" spans="1:16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</row>
    <row r="196" spans="1:1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</row>
    <row r="197" spans="1:16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</row>
    <row r="198" spans="1:16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</row>
    <row r="199" spans="1:16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</row>
    <row r="200" spans="1:16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</row>
    <row r="201" spans="1:16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</row>
    <row r="202" spans="1:16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</row>
    <row r="203" spans="1:16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</row>
    <row r="204" spans="1:16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</row>
    <row r="205" spans="1:16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</row>
    <row r="206" spans="1:1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</row>
    <row r="207" spans="1:16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</row>
    <row r="208" spans="1:16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</row>
    <row r="209" spans="1:16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</row>
    <row r="210" spans="1:16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</row>
    <row r="211" spans="1:16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</row>
    <row r="212" spans="1:16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</row>
    <row r="213" spans="1:16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</row>
    <row r="214" spans="1:16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</row>
    <row r="215" spans="1:16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</row>
    <row r="216" spans="1: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</row>
    <row r="217" spans="1:16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</row>
    <row r="218" spans="1:16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</row>
    <row r="219" spans="1:16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</row>
    <row r="220" spans="1:16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</row>
    <row r="221" spans="1:16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</row>
    <row r="222" spans="1:16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</row>
    <row r="223" spans="1:16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</row>
    <row r="224" spans="1:16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</row>
    <row r="225" spans="1:16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</row>
    <row r="226" spans="1:1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</row>
    <row r="227" spans="1:16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</row>
    <row r="228" spans="1:16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</row>
    <row r="229" spans="1:16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</row>
    <row r="230" spans="1:16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</row>
    <row r="231" spans="1:16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</row>
    <row r="232" spans="1:16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</row>
    <row r="233" spans="1:16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</row>
    <row r="234" spans="1:16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</row>
    <row r="235" spans="1:16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</row>
    <row r="236" spans="1:1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</row>
    <row r="237" spans="1:16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</row>
    <row r="238" spans="1:16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</row>
    <row r="239" spans="1:16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</row>
    <row r="240" spans="1:16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</row>
    <row r="241" spans="1:16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</row>
    <row r="242" spans="1:16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</row>
    <row r="243" spans="1:16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</row>
    <row r="244" spans="1:16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</row>
    <row r="245" spans="1:16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</row>
    <row r="246" spans="1:1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</row>
    <row r="247" spans="1:16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</row>
    <row r="248" spans="1:16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</row>
    <row r="249" spans="1:16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</row>
    <row r="250" spans="1:16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</row>
    <row r="251" spans="1:16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</row>
    <row r="252" spans="1:16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</row>
    <row r="253" spans="1:16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</row>
    <row r="254" spans="1:16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</row>
    <row r="255" spans="1:16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</row>
    <row r="256" spans="1:1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</row>
    <row r="257" spans="1:16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</row>
    <row r="258" spans="1:16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</row>
    <row r="259" spans="1:16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</row>
    <row r="260" spans="1:16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</row>
    <row r="261" spans="1:16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</row>
    <row r="262" spans="1:16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</row>
    <row r="263" spans="1:16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</row>
    <row r="264" spans="1:16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</row>
    <row r="265" spans="1:16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</row>
    <row r="266" spans="1:1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</row>
    <row r="267" spans="1:16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</row>
    <row r="268" spans="1:16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</row>
    <row r="269" spans="1:16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</row>
    <row r="270" spans="1:16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</row>
    <row r="271" spans="1:16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</row>
    <row r="272" spans="1:16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</row>
    <row r="273" spans="1:16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</row>
    <row r="274" spans="1:16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</row>
    <row r="275" spans="1:16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</row>
    <row r="276" spans="1:1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</row>
    <row r="277" spans="1:16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</row>
    <row r="278" spans="1:16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</row>
    <row r="279" spans="1:16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</row>
    <row r="280" spans="1:16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</row>
    <row r="281" spans="1:16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</row>
    <row r="282" spans="1:16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</row>
    <row r="283" spans="1:16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</row>
    <row r="284" spans="1:16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</row>
    <row r="285" spans="1:16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</row>
    <row r="286" spans="1:1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</row>
    <row r="287" spans="1:16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</row>
    <row r="288" spans="1:16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</row>
    <row r="289" spans="1:16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</row>
    <row r="290" spans="1:16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</row>
    <row r="291" spans="1:16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</row>
    <row r="292" spans="1:16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</row>
    <row r="293" spans="1:16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</row>
    <row r="294" spans="1:16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</row>
    <row r="295" spans="1:16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</row>
    <row r="296" spans="1:1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</row>
    <row r="297" spans="1:16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</row>
    <row r="298" spans="1:16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</row>
    <row r="299" spans="1:16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</row>
    <row r="300" spans="1:16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</row>
    <row r="301" spans="1:16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</row>
    <row r="302" spans="1:16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</row>
    <row r="303" spans="1:16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</row>
    <row r="304" spans="1:16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</row>
    <row r="305" spans="1:16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</row>
    <row r="306" spans="1:1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</row>
    <row r="307" spans="1:16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</row>
    <row r="308" spans="1:16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</row>
    <row r="309" spans="1:16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</row>
    <row r="310" spans="1:16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</row>
    <row r="311" spans="1:16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</row>
    <row r="312" spans="1:16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</row>
    <row r="313" spans="1:16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</row>
    <row r="314" spans="1:16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</row>
    <row r="315" spans="1:16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</row>
    <row r="316" spans="1:1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</row>
    <row r="317" spans="1:16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</row>
    <row r="318" spans="1:16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</row>
    <row r="319" spans="1:16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</row>
    <row r="320" spans="1:16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</row>
    <row r="321" spans="1:16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</row>
    <row r="322" spans="1:16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</row>
    <row r="323" spans="1:16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</row>
    <row r="324" spans="1:16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</row>
    <row r="325" spans="1:16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</row>
    <row r="326" spans="1:1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</row>
    <row r="327" spans="1:16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</row>
    <row r="328" spans="1:16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</row>
    <row r="329" spans="1:16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</row>
    <row r="330" spans="1:16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</row>
    <row r="331" spans="1:16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</row>
    <row r="332" spans="1:16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</row>
    <row r="333" spans="1:16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</row>
    <row r="334" spans="1:16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</row>
    <row r="335" spans="1:16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</row>
    <row r="336" spans="1:1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</row>
    <row r="337" spans="1:16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</row>
    <row r="338" spans="1:16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</row>
    <row r="339" spans="1:16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</row>
    <row r="340" spans="1:16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</row>
    <row r="341" spans="1:16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</row>
    <row r="342" spans="1:16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</row>
    <row r="343" spans="1:16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</row>
    <row r="344" spans="1:16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</row>
    <row r="345" spans="1:16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</row>
    <row r="346" spans="1:1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</row>
    <row r="347" spans="1:16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</row>
    <row r="348" spans="1:16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</row>
    <row r="349" spans="1:16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</row>
    <row r="350" spans="1:16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</row>
    <row r="351" spans="1:16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</row>
    <row r="352" spans="1:16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</row>
    <row r="353" spans="1:16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</row>
    <row r="354" spans="1:16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</row>
    <row r="355" spans="1:16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</row>
    <row r="356" spans="1:1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</row>
    <row r="357" spans="1:16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</row>
    <row r="358" spans="1:16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</row>
    <row r="359" spans="1:16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</row>
    <row r="360" spans="1:16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</row>
    <row r="361" spans="1:16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</row>
    <row r="362" spans="1:16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</row>
    <row r="363" spans="1:16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</row>
    <row r="364" spans="1:16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</row>
    <row r="365" spans="1:16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</row>
    <row r="366" spans="1:1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</row>
    <row r="367" spans="1:16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</row>
    <row r="368" spans="1:16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</row>
    <row r="369" spans="1:16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</row>
    <row r="370" spans="1:16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</row>
    <row r="371" spans="1:16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</row>
    <row r="372" spans="1:16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</row>
    <row r="373" spans="1:16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</row>
    <row r="374" spans="1:16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</row>
    <row r="375" spans="1:16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</row>
    <row r="376" spans="1:1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</row>
    <row r="377" spans="1:16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</row>
    <row r="378" spans="1:16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</row>
    <row r="379" spans="1:16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</row>
    <row r="380" spans="1:16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</row>
    <row r="381" spans="1:16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</row>
    <row r="382" spans="1:16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</row>
    <row r="383" spans="1:16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</row>
    <row r="384" spans="1:16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</row>
    <row r="385" spans="1:16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</row>
    <row r="386" spans="1:1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</row>
    <row r="387" spans="1:16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</row>
    <row r="388" spans="1:16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</row>
    <row r="389" spans="1:16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</row>
    <row r="390" spans="1:16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</row>
    <row r="391" spans="1:16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</row>
    <row r="392" spans="1:16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</row>
    <row r="393" spans="1:16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</row>
    <row r="394" spans="1:16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</row>
    <row r="395" spans="1:16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</row>
    <row r="396" spans="1:1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</row>
    <row r="397" spans="1:16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</row>
    <row r="398" spans="1:16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</row>
    <row r="399" spans="1:16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</row>
    <row r="400" spans="1:16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</row>
    <row r="401" spans="1:16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</row>
    <row r="402" spans="1:16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</row>
    <row r="403" spans="1:16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</row>
    <row r="404" spans="1:16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</row>
    <row r="405" spans="1:16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</row>
    <row r="406" spans="1:1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</row>
    <row r="407" spans="1:16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</row>
    <row r="408" spans="1:16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</row>
    <row r="409" spans="1:16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</row>
    <row r="410" spans="1:16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</row>
    <row r="411" spans="1:16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</row>
    <row r="412" spans="1:16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</row>
    <row r="413" spans="1:16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</row>
    <row r="414" spans="1:16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</row>
    <row r="415" spans="1:16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</row>
    <row r="416" spans="1:1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</row>
    <row r="417" spans="1:16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</row>
    <row r="418" spans="1:16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</row>
    <row r="419" spans="1:16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</row>
    <row r="420" spans="1:16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</row>
    <row r="421" spans="1:16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</row>
    <row r="422" spans="1:16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</row>
    <row r="423" spans="1:16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</row>
    <row r="424" spans="1:16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</row>
    <row r="425" spans="1:16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</row>
    <row r="426" spans="1:1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</row>
    <row r="427" spans="1:16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</row>
    <row r="428" spans="1:16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</row>
    <row r="429" spans="1:16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</row>
    <row r="430" spans="1:16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</row>
    <row r="431" spans="1:16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</row>
    <row r="432" spans="1:16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</row>
    <row r="433" spans="1:16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</row>
    <row r="434" spans="1:16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</row>
    <row r="435" spans="1:16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</row>
    <row r="436" spans="1:1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</row>
    <row r="437" spans="1:16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</row>
    <row r="438" spans="1:16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</row>
    <row r="439" spans="1:16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</row>
    <row r="440" spans="1:16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</row>
    <row r="441" spans="1:16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</row>
    <row r="442" spans="1:16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</row>
    <row r="443" spans="1:16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</row>
    <row r="444" spans="1:16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</row>
    <row r="445" spans="1:16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</row>
    <row r="446" spans="1:1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</row>
    <row r="447" spans="1:16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</row>
    <row r="448" spans="1:16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</row>
    <row r="449" spans="1:16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</row>
    <row r="450" spans="1:16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</row>
    <row r="451" spans="1:16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</row>
    <row r="452" spans="1:16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</row>
    <row r="453" spans="1:16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</row>
    <row r="454" spans="1:16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</row>
    <row r="455" spans="1:16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</row>
    <row r="456" spans="1:1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</row>
    <row r="457" spans="1:16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</row>
    <row r="458" spans="1:16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</row>
    <row r="459" spans="1:16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</row>
    <row r="460" spans="1:16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</row>
    <row r="461" spans="1:16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</row>
    <row r="462" spans="1:16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</row>
    <row r="463" spans="1:16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</row>
    <row r="464" spans="1:16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</row>
    <row r="465" spans="1:16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</row>
    <row r="466" spans="1:1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</row>
    <row r="467" spans="1:16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</row>
    <row r="468" spans="1:16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</row>
    <row r="469" spans="1:16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</row>
    <row r="470" spans="1:16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</row>
    <row r="471" spans="1:16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</row>
    <row r="472" spans="1:16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</row>
    <row r="473" spans="1:16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</row>
    <row r="474" spans="1:16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</row>
    <row r="475" spans="1:16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</row>
    <row r="476" spans="1:1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</row>
    <row r="477" spans="1:16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</row>
    <row r="478" spans="1:16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</row>
    <row r="479" spans="1:16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</row>
    <row r="480" spans="1:16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</row>
    <row r="481" spans="1:16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</row>
    <row r="482" spans="1:16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</row>
    <row r="483" spans="1:16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</row>
    <row r="484" spans="1:16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</row>
    <row r="485" spans="1:16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</row>
    <row r="486" spans="1:1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</row>
    <row r="487" spans="1:16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</row>
    <row r="488" spans="1:16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</row>
    <row r="489" spans="1:16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</row>
    <row r="490" spans="1:16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</row>
    <row r="491" spans="1:16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</row>
    <row r="492" spans="1:16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</row>
    <row r="493" spans="1:16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</row>
    <row r="494" spans="1:16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</row>
    <row r="495" spans="1:16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</row>
    <row r="496" spans="1:1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</row>
    <row r="497" spans="1:16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</row>
    <row r="498" spans="1:16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</row>
    <row r="499" spans="1:16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</row>
    <row r="500" spans="1:16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</row>
    <row r="501" spans="1:16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</row>
    <row r="502" spans="1:16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</row>
    <row r="503" spans="1:16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</row>
    <row r="504" spans="1:16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</row>
    <row r="505" spans="1:16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</row>
    <row r="506" spans="1:1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</row>
    <row r="507" spans="1:16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</row>
    <row r="508" spans="1:16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</row>
    <row r="509" spans="1:16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</row>
    <row r="510" spans="1:16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</row>
    <row r="511" spans="1:16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</row>
    <row r="512" spans="1:16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</row>
    <row r="513" spans="1:16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</row>
    <row r="514" spans="1:16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</row>
    <row r="515" spans="1:16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</row>
    <row r="516" spans="1:1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</row>
    <row r="517" spans="1:16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</row>
    <row r="518" spans="1:16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</row>
    <row r="519" spans="1:16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</row>
    <row r="520" spans="1:16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</row>
    <row r="521" spans="1:16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</row>
    <row r="522" spans="1:16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</row>
    <row r="523" spans="1:16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</row>
    <row r="524" spans="1:16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</row>
    <row r="525" spans="1:16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</row>
    <row r="526" spans="1:1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</row>
    <row r="527" spans="1:16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</row>
    <row r="528" spans="1:16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</row>
    <row r="529" spans="1:16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</row>
    <row r="530" spans="1:16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</row>
    <row r="531" spans="1:16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</row>
    <row r="532" spans="1:16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</row>
    <row r="533" spans="1:16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</row>
    <row r="534" spans="1:16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</row>
    <row r="535" spans="1:16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</row>
    <row r="536" spans="1:1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</row>
    <row r="537" spans="1:16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</row>
    <row r="538" spans="1:16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</row>
    <row r="539" spans="1:16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</row>
    <row r="540" spans="1:16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</row>
    <row r="541" spans="1:16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</row>
    <row r="542" spans="1:16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</row>
    <row r="543" spans="1:16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</row>
    <row r="544" spans="1:16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</row>
    <row r="545" spans="1:16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</row>
    <row r="546" spans="1:1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</row>
    <row r="547" spans="1:16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</row>
    <row r="548" spans="1:16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</row>
    <row r="549" spans="1:16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</row>
    <row r="550" spans="1:16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</row>
    <row r="551" spans="1:16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</row>
    <row r="552" spans="1:16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</row>
    <row r="553" spans="1:16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</row>
    <row r="554" spans="1:16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</row>
    <row r="555" spans="1:16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</row>
    <row r="556" spans="1:1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</row>
    <row r="557" spans="1:16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</row>
    <row r="558" spans="1:16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</row>
    <row r="559" spans="1:16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</row>
    <row r="560" spans="1:16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</row>
    <row r="561" spans="1:16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</row>
    <row r="562" spans="1:16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</row>
    <row r="563" spans="1:16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</row>
    <row r="564" spans="1:16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</row>
    <row r="565" spans="1:16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</row>
    <row r="566" spans="1:1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</row>
    <row r="567" spans="1:16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</row>
    <row r="568" spans="1:16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</row>
    <row r="569" spans="1:16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</row>
    <row r="570" spans="1:16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</row>
    <row r="571" spans="1:16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</row>
    <row r="572" spans="1:16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</row>
    <row r="573" spans="1:16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</row>
    <row r="574" spans="1:16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</row>
    <row r="575" spans="1:16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</row>
    <row r="576" spans="1:1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</row>
    <row r="577" spans="1:16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</row>
    <row r="578" spans="1:16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</row>
    <row r="579" spans="1:16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</row>
    <row r="580" spans="1:16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</row>
    <row r="581" spans="1:16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</row>
    <row r="582" spans="1:16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</row>
    <row r="583" spans="1:16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</row>
    <row r="584" spans="1:16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</row>
    <row r="585" spans="1:16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</row>
    <row r="586" spans="1:1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</row>
    <row r="587" spans="1:16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</row>
    <row r="588" spans="1:16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</row>
    <row r="589" spans="1:16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</row>
    <row r="590" spans="1:16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</row>
    <row r="591" spans="1:16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</row>
    <row r="592" spans="1:16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</row>
    <row r="593" spans="1:16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</row>
    <row r="594" spans="1:16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</row>
    <row r="595" spans="1:16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</row>
    <row r="596" spans="1:1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</row>
    <row r="597" spans="1:16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</row>
    <row r="598" spans="1:16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</row>
    <row r="599" spans="1:16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</row>
    <row r="600" spans="1:16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</row>
    <row r="601" spans="1:16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</row>
    <row r="602" spans="1:16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</row>
    <row r="603" spans="1:16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</row>
    <row r="604" spans="1:16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</row>
    <row r="605" spans="1:16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</row>
    <row r="606" spans="1:1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</row>
    <row r="607" spans="1:16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</row>
    <row r="608" spans="1:16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</row>
    <row r="609" spans="1:16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</row>
    <row r="610" spans="1:16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</row>
    <row r="611" spans="1:16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</row>
    <row r="612" spans="1:16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</row>
    <row r="613" spans="1:16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</row>
    <row r="614" spans="1:16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</row>
    <row r="615" spans="1:16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</row>
    <row r="616" spans="1:1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</row>
    <row r="617" spans="1:16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</row>
    <row r="618" spans="1:16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</row>
    <row r="619" spans="1:16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</row>
    <row r="620" spans="1:16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</row>
    <row r="621" spans="1:16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</row>
    <row r="622" spans="1:16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</row>
    <row r="623" spans="1:16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</row>
    <row r="624" spans="1:16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</row>
    <row r="625" spans="1:16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</row>
    <row r="626" spans="1:1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</row>
    <row r="627" spans="1:16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</row>
    <row r="628" spans="1:16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</row>
    <row r="629" spans="1:16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</row>
    <row r="630" spans="1:16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</row>
    <row r="631" spans="1:16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</row>
    <row r="632" spans="1:16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</row>
    <row r="633" spans="1:16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</row>
    <row r="634" spans="1:16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</row>
    <row r="635" spans="1:16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</row>
    <row r="636" spans="1:1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</row>
    <row r="637" spans="1:16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</row>
    <row r="638" spans="1:16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</row>
    <row r="639" spans="1:16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</row>
    <row r="640" spans="1:16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</row>
    <row r="641" spans="1:16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</row>
    <row r="642" spans="1:16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</row>
    <row r="643" spans="1:16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</row>
    <row r="644" spans="1:16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</row>
    <row r="645" spans="1:16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</row>
    <row r="646" spans="1:1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</row>
    <row r="647" spans="1:16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</row>
    <row r="648" spans="1:16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</row>
    <row r="649" spans="1:16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</row>
    <row r="650" spans="1:16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</row>
    <row r="651" spans="1:16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</row>
    <row r="652" spans="1:16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</row>
    <row r="653" spans="1:16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</row>
    <row r="654" spans="1:16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</row>
    <row r="655" spans="1:16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</row>
    <row r="656" spans="1:1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</row>
    <row r="657" spans="1:16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</row>
    <row r="658" spans="1:16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</row>
    <row r="659" spans="1:16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</row>
    <row r="660" spans="1:16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</row>
    <row r="661" spans="1:16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</row>
    <row r="662" spans="1:16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</row>
    <row r="663" spans="1:16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</row>
    <row r="664" spans="1:16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</row>
    <row r="665" spans="1:16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</row>
    <row r="666" spans="1:1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</row>
    <row r="667" spans="1:16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</row>
    <row r="668" spans="1:16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</row>
    <row r="669" spans="1:16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</row>
    <row r="670" spans="1:16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</row>
    <row r="671" spans="1:16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</row>
    <row r="672" spans="1:16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</row>
    <row r="673" spans="1:16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</row>
    <row r="674" spans="1:16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</row>
    <row r="675" spans="1:16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</row>
    <row r="676" spans="1:1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</row>
    <row r="677" spans="1:16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</row>
    <row r="678" spans="1:16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</row>
    <row r="679" spans="1:16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</row>
    <row r="680" spans="1:16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</row>
    <row r="681" spans="1:16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</row>
    <row r="682" spans="1:16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</row>
    <row r="683" spans="1:16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</row>
    <row r="684" spans="1:16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</row>
    <row r="685" spans="1:16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</row>
    <row r="686" spans="1:1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</row>
    <row r="687" spans="1:16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</row>
    <row r="688" spans="1:16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</row>
    <row r="689" spans="1:16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</row>
    <row r="690" spans="1:16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</row>
    <row r="691" spans="1:16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</row>
    <row r="692" spans="1:16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</row>
    <row r="693" spans="1:16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</row>
    <row r="694" spans="1:16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</row>
    <row r="695" spans="1:16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</row>
    <row r="696" spans="1:1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</row>
    <row r="697" spans="1:16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</row>
    <row r="698" spans="1:16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</row>
    <row r="699" spans="1:16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</row>
    <row r="700" spans="1:16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</row>
    <row r="701" spans="1:16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</row>
    <row r="702" spans="1:16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</row>
    <row r="703" spans="1:16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</row>
    <row r="704" spans="1:16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</row>
    <row r="705" spans="1:16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</row>
    <row r="706" spans="1:1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</row>
    <row r="707" spans="1:16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</row>
    <row r="708" spans="1:16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</row>
    <row r="709" spans="1:16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</row>
    <row r="710" spans="1:16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</row>
    <row r="711" spans="1:16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</row>
    <row r="712" spans="1:16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</row>
    <row r="713" spans="1:16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</row>
    <row r="714" spans="1:16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</row>
    <row r="715" spans="1:16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</row>
    <row r="716" spans="1:1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</row>
    <row r="717" spans="1:16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</row>
    <row r="718" spans="1:16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</row>
    <row r="719" spans="1:16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</row>
    <row r="720" spans="1:16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</row>
    <row r="721" spans="1:16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</row>
    <row r="722" spans="1:16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</row>
    <row r="723" spans="1:16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</row>
    <row r="724" spans="1:16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</row>
    <row r="725" spans="1:16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</row>
    <row r="726" spans="1:1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</row>
    <row r="727" spans="1:16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</row>
    <row r="728" spans="1:16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</row>
    <row r="729" spans="1:16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</row>
    <row r="730" spans="1:16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</row>
    <row r="731" spans="1:16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</row>
    <row r="732" spans="1:16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</row>
    <row r="733" spans="1:16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</row>
    <row r="734" spans="1:16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</row>
    <row r="735" spans="1:16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</row>
    <row r="736" spans="1:1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</row>
    <row r="737" spans="1:16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</row>
    <row r="738" spans="1:16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</row>
    <row r="739" spans="1:16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</row>
    <row r="740" spans="1:16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</row>
    <row r="741" spans="1:16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</row>
    <row r="742" spans="1:16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</row>
    <row r="743" spans="1:16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</row>
    <row r="744" spans="1:16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</row>
    <row r="745" spans="1:16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</row>
    <row r="746" spans="1:1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</row>
    <row r="747" spans="1:16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</row>
    <row r="748" spans="1:16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</row>
    <row r="749" spans="1:16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</row>
    <row r="750" spans="1:16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</row>
    <row r="751" spans="1:16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</row>
    <row r="752" spans="1:16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</row>
    <row r="753" spans="1:16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</row>
    <row r="754" spans="1:16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</row>
    <row r="755" spans="1:16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</row>
    <row r="756" spans="1:1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</row>
    <row r="757" spans="1:16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</row>
    <row r="758" spans="1:16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</row>
    <row r="759" spans="1:16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</row>
    <row r="760" spans="1:16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</row>
    <row r="761" spans="1:16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</row>
    <row r="762" spans="1:16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</row>
    <row r="763" spans="1:16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</row>
    <row r="764" spans="1:16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</row>
    <row r="765" spans="1:16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</row>
    <row r="766" spans="1:1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</row>
    <row r="767" spans="1:16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</row>
    <row r="768" spans="1:16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</row>
    <row r="769" spans="1:16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</row>
    <row r="770" spans="1:16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</row>
    <row r="771" spans="1:16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</row>
    <row r="772" spans="1:16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</row>
    <row r="773" spans="1:16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</row>
    <row r="774" spans="1:16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</row>
    <row r="775" spans="1:16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</row>
    <row r="776" spans="1:1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</row>
    <row r="777" spans="1:16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</row>
    <row r="778" spans="1:16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</row>
    <row r="779" spans="1:16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</row>
    <row r="780" spans="1:16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</row>
    <row r="781" spans="1:16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</row>
    <row r="782" spans="1:16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</row>
    <row r="783" spans="1:16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</row>
    <row r="784" spans="1:16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</row>
    <row r="785" spans="1:16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</row>
    <row r="786" spans="1:1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</row>
    <row r="787" spans="1:16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</row>
    <row r="788" spans="1:16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</row>
    <row r="789" spans="1:16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</row>
    <row r="790" spans="1:16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</row>
    <row r="791" spans="1:16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</row>
    <row r="792" spans="1:16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</row>
    <row r="793" spans="1:16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</row>
    <row r="794" spans="1:16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</row>
    <row r="795" spans="1:16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</row>
    <row r="796" spans="1:1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</row>
    <row r="797" spans="1:16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</row>
    <row r="798" spans="1:16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</row>
    <row r="799" spans="1:16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</row>
    <row r="800" spans="1:16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</row>
    <row r="801" spans="1:16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</row>
    <row r="802" spans="1:16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</row>
    <row r="803" spans="1:16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</row>
    <row r="804" spans="1:16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</row>
    <row r="805" spans="1:16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</row>
    <row r="806" spans="1:1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</row>
    <row r="807" spans="1:16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</row>
    <row r="808" spans="1:16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</row>
    <row r="809" spans="1:16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</row>
    <row r="810" spans="1:16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</row>
    <row r="811" spans="1:16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</row>
    <row r="812" spans="1:16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</row>
    <row r="813" spans="1:16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</row>
    <row r="814" spans="1:16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</row>
    <row r="815" spans="1:16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</row>
    <row r="816" spans="1:1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</row>
    <row r="817" spans="1:16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</row>
    <row r="818" spans="1:16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</row>
    <row r="819" spans="1:16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</row>
    <row r="820" spans="1:16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</row>
    <row r="821" spans="1:16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</row>
    <row r="822" spans="1:16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</row>
    <row r="823" spans="1:16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</row>
    <row r="824" spans="1:16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</row>
    <row r="825" spans="1:16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</row>
    <row r="826" spans="1:1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</row>
    <row r="827" spans="1:16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</row>
    <row r="828" spans="1:16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</row>
    <row r="829" spans="1:16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</row>
    <row r="830" spans="1:16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</row>
    <row r="831" spans="1:16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</row>
    <row r="832" spans="1:16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</row>
    <row r="833" spans="1:16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</row>
    <row r="834" spans="1:16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</row>
    <row r="835" spans="1:16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</row>
    <row r="836" spans="1:1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</row>
    <row r="837" spans="1:16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</row>
    <row r="838" spans="1:16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</row>
    <row r="839" spans="1:16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</row>
    <row r="840" spans="1:16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</row>
    <row r="841" spans="1:16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</row>
    <row r="842" spans="1:16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</row>
    <row r="843" spans="1:16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</row>
    <row r="844" spans="1:16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</row>
    <row r="845" spans="1:16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</row>
    <row r="846" spans="1:1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</row>
    <row r="847" spans="1:16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</row>
    <row r="848" spans="1:16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</row>
    <row r="849" spans="1:16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</row>
    <row r="850" spans="1:16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</row>
    <row r="851" spans="1:16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</row>
    <row r="852" spans="1:16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</row>
    <row r="853" spans="1:16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</row>
    <row r="854" spans="1:16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</row>
    <row r="855" spans="1:16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</row>
    <row r="856" spans="1:1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</row>
    <row r="857" spans="1:16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</row>
    <row r="858" spans="1:16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</row>
    <row r="859" spans="1:16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</row>
    <row r="860" spans="1:16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</row>
    <row r="861" spans="1:16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</row>
    <row r="862" spans="1:16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</row>
    <row r="863" spans="1:16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</row>
    <row r="864" spans="1:16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</row>
    <row r="865" spans="1:16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</row>
    <row r="866" spans="1:1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</row>
    <row r="867" spans="1:16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</row>
    <row r="868" spans="1:16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</row>
    <row r="869" spans="1:16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</row>
    <row r="870" spans="1:16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</row>
    <row r="871" spans="1:16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</row>
    <row r="872" spans="1:16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</row>
    <row r="873" spans="1:16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</row>
    <row r="874" spans="1:16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</row>
    <row r="875" spans="1:16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</row>
    <row r="876" spans="1:1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</row>
    <row r="877" spans="1:16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</row>
    <row r="878" spans="1:16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</row>
    <row r="879" spans="1:16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</row>
    <row r="880" spans="1:16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</row>
    <row r="881" spans="1:16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</row>
    <row r="882" spans="1:16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</row>
    <row r="883" spans="1:16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</row>
    <row r="884" spans="1:16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</row>
    <row r="885" spans="1:16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</row>
    <row r="886" spans="1:1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</row>
    <row r="887" spans="1:16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</row>
    <row r="888" spans="1:16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</row>
    <row r="889" spans="1:16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</row>
    <row r="890" spans="1:16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</row>
    <row r="891" spans="1:16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</row>
    <row r="892" spans="1:16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</row>
    <row r="893" spans="1:16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</row>
    <row r="894" spans="1:16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</row>
    <row r="895" spans="1:16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</row>
    <row r="896" spans="1:1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</row>
    <row r="897" spans="1:16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</row>
    <row r="898" spans="1:16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</row>
    <row r="899" spans="1:16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</row>
    <row r="900" spans="1:16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</row>
    <row r="901" spans="1:16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</row>
    <row r="902" spans="1:16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</row>
    <row r="903" spans="1:16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</row>
    <row r="904" spans="1:16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</row>
    <row r="905" spans="1:16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</row>
    <row r="906" spans="1:1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</row>
    <row r="907" spans="1:16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</row>
    <row r="908" spans="1:16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</row>
    <row r="909" spans="1:16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</row>
    <row r="910" spans="1:16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</row>
    <row r="911" spans="1:16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</row>
    <row r="912" spans="1:16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</row>
    <row r="913" spans="1:16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</row>
    <row r="914" spans="1:16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</row>
    <row r="915" spans="1:16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</row>
    <row r="916" spans="1:1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</row>
    <row r="917" spans="1:16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</row>
    <row r="918" spans="1:16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</row>
    <row r="919" spans="1:16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</row>
    <row r="920" spans="1:16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</row>
    <row r="921" spans="1:16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</row>
    <row r="922" spans="1:16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</row>
    <row r="923" spans="1:16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</row>
    <row r="924" spans="1:16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</row>
    <row r="925" spans="1:16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</row>
    <row r="926" spans="1:1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</row>
    <row r="927" spans="1:16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</row>
    <row r="928" spans="1:16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</row>
    <row r="929" spans="1:16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</row>
    <row r="930" spans="1:16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</row>
    <row r="931" spans="1:16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</row>
    <row r="932" spans="1:16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</row>
    <row r="933" spans="1:16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</row>
    <row r="934" spans="1:16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</row>
    <row r="935" spans="1:16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</row>
    <row r="936" spans="1:1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</row>
    <row r="937" spans="1:16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</row>
    <row r="938" spans="1:16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</row>
    <row r="939" spans="1:16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</row>
    <row r="940" spans="1:16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</row>
    <row r="941" spans="1:16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</row>
    <row r="942" spans="1:16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</row>
    <row r="943" spans="1:16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</row>
    <row r="944" spans="1:16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</row>
    <row r="945" spans="1:16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</row>
    <row r="946" spans="1:1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</row>
    <row r="947" spans="1:16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</row>
    <row r="948" spans="1:16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</row>
    <row r="949" spans="1:16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</row>
    <row r="950" spans="1:16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</row>
    <row r="951" spans="1:16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</row>
    <row r="952" spans="1:16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</row>
    <row r="953" spans="1:16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</row>
    <row r="954" spans="1:16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</row>
    <row r="955" spans="1:16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</row>
    <row r="956" spans="1:1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</row>
    <row r="957" spans="1:16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</row>
    <row r="958" spans="1:16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</row>
    <row r="959" spans="1:16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</row>
    <row r="960" spans="1:16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</row>
    <row r="961" spans="1:16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</row>
    <row r="962" spans="1:16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</row>
    <row r="963" spans="1:16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</row>
    <row r="964" spans="1:16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</row>
    <row r="965" spans="1:16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</row>
    <row r="966" spans="1:1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</row>
    <row r="967" spans="1:16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</row>
    <row r="968" spans="1:16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</row>
    <row r="969" spans="1:16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</row>
    <row r="970" spans="1:16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</row>
    <row r="971" spans="1:16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</row>
    <row r="972" spans="1:16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</row>
    <row r="973" spans="1:16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</row>
    <row r="974" spans="1:16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</row>
    <row r="975" spans="1:16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</row>
    <row r="976" spans="1:1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</row>
    <row r="977" spans="1:16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</row>
    <row r="978" spans="1:16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</row>
    <row r="979" spans="1:16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</row>
    <row r="980" spans="1:16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</row>
    <row r="981" spans="1:16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</row>
    <row r="982" spans="1:16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</row>
    <row r="983" spans="1:16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</row>
    <row r="984" spans="1:16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</row>
    <row r="985" spans="1:16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</row>
    <row r="986" spans="1:1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</row>
    <row r="987" spans="1:16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</row>
    <row r="988" spans="1:16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</row>
    <row r="989" spans="1:16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</row>
    <row r="990" spans="1:16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</row>
    <row r="991" spans="1:16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</row>
    <row r="992" spans="1:16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</row>
    <row r="993" spans="1:16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</row>
    <row r="994" spans="1:16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</row>
    <row r="995" spans="1:16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</row>
    <row r="996" spans="1:1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</row>
    <row r="997" spans="1:16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</row>
    <row r="998" spans="1:16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</row>
    <row r="999" spans="1:16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</row>
    <row r="1000" spans="1:16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</row>
  </sheetData>
  <mergeCells count="47">
    <mergeCell ref="A45:O45"/>
    <mergeCell ref="A46:O46"/>
    <mergeCell ref="H47:K47"/>
    <mergeCell ref="L47:O47"/>
    <mergeCell ref="A44:C44"/>
    <mergeCell ref="A67:O67"/>
    <mergeCell ref="H69:K69"/>
    <mergeCell ref="L69:O69"/>
    <mergeCell ref="A68:O68"/>
    <mergeCell ref="B47:C47"/>
    <mergeCell ref="D47:G47"/>
    <mergeCell ref="A47:A48"/>
    <mergeCell ref="B69:C69"/>
    <mergeCell ref="D69:G69"/>
    <mergeCell ref="A66:C66"/>
    <mergeCell ref="A69:A70"/>
    <mergeCell ref="A88:C88"/>
    <mergeCell ref="A91:A92"/>
    <mergeCell ref="B91:C91"/>
    <mergeCell ref="D91:G91"/>
    <mergeCell ref="A89:O89"/>
    <mergeCell ref="A90:O90"/>
    <mergeCell ref="H91:K91"/>
    <mergeCell ref="L91:O91"/>
    <mergeCell ref="A3:A4"/>
    <mergeCell ref="B3:C3"/>
    <mergeCell ref="D3:G3"/>
    <mergeCell ref="A1:O1"/>
    <mergeCell ref="A2:O2"/>
    <mergeCell ref="H3:K3"/>
    <mergeCell ref="L3:O3"/>
    <mergeCell ref="A22:C22"/>
    <mergeCell ref="A24:O24"/>
    <mergeCell ref="A25:A26"/>
    <mergeCell ref="A23:O23"/>
    <mergeCell ref="H25:K25"/>
    <mergeCell ref="L25:O25"/>
    <mergeCell ref="B25:C25"/>
    <mergeCell ref="D25:G25"/>
    <mergeCell ref="A132:C132"/>
    <mergeCell ref="A110:C110"/>
    <mergeCell ref="A111:O111"/>
    <mergeCell ref="A113:A114"/>
    <mergeCell ref="B113:C114"/>
    <mergeCell ref="D113:G113"/>
    <mergeCell ref="H113:I113"/>
    <mergeCell ref="A112:I112"/>
  </mergeCells>
  <pageMargins left="0.75" right="0.75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G1000"/>
  <sheetViews>
    <sheetView topLeftCell="A7" workbookViewId="0">
      <selection activeCell="H30" sqref="H30"/>
    </sheetView>
  </sheetViews>
  <sheetFormatPr defaultColWidth="14.44140625" defaultRowHeight="15" customHeight="1"/>
  <cols>
    <col min="1" max="1" width="19.88671875" customWidth="1"/>
    <col min="2" max="5" width="8.6640625" customWidth="1"/>
    <col min="6" max="6" width="11.33203125" customWidth="1"/>
    <col min="7" max="26" width="8.6640625" customWidth="1"/>
  </cols>
  <sheetData>
    <row r="1" spans="1:7" ht="14.25" customHeight="1"/>
    <row r="2" spans="1:7" ht="14.25" customHeight="1"/>
    <row r="3" spans="1:7" ht="32.25" customHeight="1">
      <c r="A3" s="158" t="s">
        <v>91</v>
      </c>
      <c r="B3" s="159"/>
      <c r="C3" s="159"/>
      <c r="D3" s="159"/>
      <c r="E3" s="159"/>
      <c r="F3" s="159"/>
      <c r="G3" s="159"/>
    </row>
    <row r="4" spans="1:7" ht="14.25" customHeight="1"/>
    <row r="5" spans="1:7" ht="14.25" customHeight="1"/>
    <row r="6" spans="1:7" ht="14.25" customHeight="1">
      <c r="A6" s="160" t="s">
        <v>1</v>
      </c>
      <c r="B6" s="162" t="s">
        <v>92</v>
      </c>
      <c r="C6" s="130"/>
      <c r="D6" s="130"/>
      <c r="E6" s="130"/>
      <c r="F6" s="130"/>
      <c r="G6" s="131"/>
    </row>
    <row r="7" spans="1:7" ht="14.25" customHeight="1">
      <c r="A7" s="161"/>
      <c r="B7" s="162" t="s">
        <v>93</v>
      </c>
      <c r="C7" s="130"/>
      <c r="D7" s="131"/>
      <c r="E7" s="162" t="s">
        <v>94</v>
      </c>
      <c r="F7" s="130"/>
      <c r="G7" s="131"/>
    </row>
    <row r="8" spans="1:7" ht="14.25" customHeight="1">
      <c r="A8" s="161"/>
      <c r="B8" s="157" t="s">
        <v>2</v>
      </c>
      <c r="C8" s="157" t="s">
        <v>3</v>
      </c>
      <c r="D8" s="157" t="s">
        <v>4</v>
      </c>
      <c r="E8" s="157" t="s">
        <v>2</v>
      </c>
      <c r="F8" s="157" t="s">
        <v>3</v>
      </c>
      <c r="G8" s="157" t="s">
        <v>4</v>
      </c>
    </row>
    <row r="9" spans="1:7" ht="14.25" customHeight="1">
      <c r="A9" s="136"/>
      <c r="B9" s="136"/>
      <c r="C9" s="136"/>
      <c r="D9" s="136"/>
      <c r="E9" s="136"/>
      <c r="F9" s="136"/>
      <c r="G9" s="136"/>
    </row>
    <row r="10" spans="1:7" ht="14.25" customHeight="1">
      <c r="A10" s="21" t="s">
        <v>95</v>
      </c>
      <c r="B10" s="21" t="s">
        <v>96</v>
      </c>
      <c r="C10" s="21" t="s">
        <v>97</v>
      </c>
      <c r="D10" s="21" t="s">
        <v>98</v>
      </c>
      <c r="E10" s="21" t="s">
        <v>99</v>
      </c>
      <c r="F10" s="21" t="s">
        <v>100</v>
      </c>
      <c r="G10" s="21" t="s">
        <v>101</v>
      </c>
    </row>
    <row r="11" spans="1:7" ht="14.25" customHeight="1">
      <c r="A11" s="22" t="s">
        <v>8</v>
      </c>
      <c r="B11" s="70">
        <v>8084</v>
      </c>
      <c r="C11" s="70">
        <v>7583</v>
      </c>
      <c r="D11" s="70">
        <f>SUM(B11:C11)</f>
        <v>15667</v>
      </c>
      <c r="E11" s="70">
        <v>4186</v>
      </c>
      <c r="F11" s="70">
        <v>4102</v>
      </c>
      <c r="G11" s="70">
        <f>SUM(E11:F11)</f>
        <v>8288</v>
      </c>
    </row>
    <row r="12" spans="1:7" ht="14.25" customHeight="1">
      <c r="A12" s="22" t="s">
        <v>9</v>
      </c>
      <c r="B12" s="70">
        <v>13660</v>
      </c>
      <c r="C12" s="70">
        <v>12789</v>
      </c>
      <c r="D12" s="70">
        <f t="shared" ref="D12:D27" si="0">SUM(B12:C12)</f>
        <v>26449</v>
      </c>
      <c r="E12" s="70">
        <v>6054</v>
      </c>
      <c r="F12" s="70">
        <v>5654</v>
      </c>
      <c r="G12" s="70">
        <f t="shared" ref="G12:G27" si="1">SUM(E12:F12)</f>
        <v>11708</v>
      </c>
    </row>
    <row r="13" spans="1:7" ht="14.25" customHeight="1">
      <c r="A13" s="22" t="s">
        <v>10</v>
      </c>
      <c r="B13" s="70">
        <v>15058</v>
      </c>
      <c r="C13" s="70">
        <v>14310</v>
      </c>
      <c r="D13" s="70">
        <f t="shared" si="0"/>
        <v>29368</v>
      </c>
      <c r="E13" s="70">
        <v>5732</v>
      </c>
      <c r="F13" s="70">
        <v>5315</v>
      </c>
      <c r="G13" s="70">
        <f t="shared" si="1"/>
        <v>11047</v>
      </c>
    </row>
    <row r="14" spans="1:7" ht="14.25" customHeight="1">
      <c r="A14" s="22" t="s">
        <v>11</v>
      </c>
      <c r="B14" s="70">
        <v>16274</v>
      </c>
      <c r="C14" s="70">
        <v>15292</v>
      </c>
      <c r="D14" s="70">
        <f t="shared" si="0"/>
        <v>31566</v>
      </c>
      <c r="E14" s="70">
        <v>7758</v>
      </c>
      <c r="F14" s="70">
        <v>7235</v>
      </c>
      <c r="G14" s="70">
        <f t="shared" si="1"/>
        <v>14993</v>
      </c>
    </row>
    <row r="15" spans="1:7" ht="14.25" customHeight="1">
      <c r="A15" s="22" t="s">
        <v>12</v>
      </c>
      <c r="B15" s="70">
        <v>10206</v>
      </c>
      <c r="C15" s="70">
        <v>9557</v>
      </c>
      <c r="D15" s="70">
        <f t="shared" si="0"/>
        <v>19763</v>
      </c>
      <c r="E15" s="70">
        <v>4561</v>
      </c>
      <c r="F15" s="70">
        <v>4357</v>
      </c>
      <c r="G15" s="70">
        <f t="shared" si="1"/>
        <v>8918</v>
      </c>
    </row>
    <row r="16" spans="1:7" ht="14.25" customHeight="1">
      <c r="A16" s="22" t="s">
        <v>13</v>
      </c>
      <c r="B16" s="70">
        <v>10670</v>
      </c>
      <c r="C16" s="70">
        <v>10082</v>
      </c>
      <c r="D16" s="70">
        <f t="shared" si="0"/>
        <v>20752</v>
      </c>
      <c r="E16" s="70">
        <v>5008</v>
      </c>
      <c r="F16" s="70">
        <v>4693</v>
      </c>
      <c r="G16" s="70">
        <f t="shared" si="1"/>
        <v>9701</v>
      </c>
    </row>
    <row r="17" spans="1:7" ht="14.25" customHeight="1">
      <c r="A17" s="22" t="s">
        <v>142</v>
      </c>
      <c r="B17" s="70">
        <v>12359</v>
      </c>
      <c r="C17" s="70">
        <v>11437</v>
      </c>
      <c r="D17" s="70">
        <f t="shared" si="0"/>
        <v>23796</v>
      </c>
      <c r="E17" s="70">
        <v>3952</v>
      </c>
      <c r="F17" s="70">
        <v>3709</v>
      </c>
      <c r="G17" s="70">
        <f t="shared" si="1"/>
        <v>7661</v>
      </c>
    </row>
    <row r="18" spans="1:7" ht="14.25" customHeight="1">
      <c r="A18" s="22" t="s">
        <v>143</v>
      </c>
      <c r="B18" s="70">
        <v>24687</v>
      </c>
      <c r="C18" s="70">
        <v>23281</v>
      </c>
      <c r="D18" s="70">
        <f t="shared" si="0"/>
        <v>47968</v>
      </c>
      <c r="E18" s="70">
        <v>9408</v>
      </c>
      <c r="F18" s="70">
        <v>9022</v>
      </c>
      <c r="G18" s="70">
        <f t="shared" si="1"/>
        <v>18430</v>
      </c>
    </row>
    <row r="19" spans="1:7" ht="14.25" customHeight="1">
      <c r="A19" s="22" t="s">
        <v>144</v>
      </c>
      <c r="B19" s="70">
        <v>26644</v>
      </c>
      <c r="C19" s="70">
        <v>25275</v>
      </c>
      <c r="D19" s="70">
        <f t="shared" si="0"/>
        <v>51919</v>
      </c>
      <c r="E19" s="70">
        <v>11873</v>
      </c>
      <c r="F19" s="70">
        <v>11296</v>
      </c>
      <c r="G19" s="70">
        <f t="shared" si="1"/>
        <v>23169</v>
      </c>
    </row>
    <row r="20" spans="1:7" ht="14.25" customHeight="1">
      <c r="A20" s="22" t="s">
        <v>145</v>
      </c>
      <c r="B20" s="70">
        <v>12529</v>
      </c>
      <c r="C20" s="70">
        <v>11628</v>
      </c>
      <c r="D20" s="70">
        <f t="shared" si="0"/>
        <v>24157</v>
      </c>
      <c r="E20" s="70">
        <v>5977</v>
      </c>
      <c r="F20" s="70">
        <v>5725</v>
      </c>
      <c r="G20" s="70">
        <f t="shared" si="1"/>
        <v>11702</v>
      </c>
    </row>
    <row r="21" spans="1:7" ht="14.25" customHeight="1">
      <c r="A21" s="22" t="s">
        <v>146</v>
      </c>
      <c r="B21" s="70">
        <v>9524</v>
      </c>
      <c r="C21" s="70">
        <v>8990</v>
      </c>
      <c r="D21" s="70">
        <f t="shared" si="0"/>
        <v>18514</v>
      </c>
      <c r="E21" s="70">
        <v>2573</v>
      </c>
      <c r="F21" s="70">
        <v>2416</v>
      </c>
      <c r="G21" s="70">
        <f t="shared" si="1"/>
        <v>4989</v>
      </c>
    </row>
    <row r="22" spans="1:7" ht="14.25" customHeight="1">
      <c r="A22" s="22" t="s">
        <v>147</v>
      </c>
      <c r="B22" s="70">
        <v>20123</v>
      </c>
      <c r="C22" s="70">
        <v>18460</v>
      </c>
      <c r="D22" s="70">
        <f t="shared" si="0"/>
        <v>38583</v>
      </c>
      <c r="E22" s="70">
        <v>6047</v>
      </c>
      <c r="F22" s="70">
        <v>5773</v>
      </c>
      <c r="G22" s="70">
        <f t="shared" si="1"/>
        <v>11820</v>
      </c>
    </row>
    <row r="23" spans="1:7" ht="14.25" customHeight="1">
      <c r="A23" s="22" t="s">
        <v>148</v>
      </c>
      <c r="B23" s="70">
        <v>16037</v>
      </c>
      <c r="C23" s="70">
        <v>14964</v>
      </c>
      <c r="D23" s="70">
        <f t="shared" si="0"/>
        <v>31001</v>
      </c>
      <c r="E23" s="70">
        <v>4805</v>
      </c>
      <c r="F23" s="70">
        <v>4647</v>
      </c>
      <c r="G23" s="70">
        <f t="shared" si="1"/>
        <v>9452</v>
      </c>
    </row>
    <row r="24" spans="1:7" ht="14.25" customHeight="1">
      <c r="A24" s="22" t="s">
        <v>149</v>
      </c>
      <c r="B24" s="70">
        <v>27707</v>
      </c>
      <c r="C24" s="70">
        <v>26109</v>
      </c>
      <c r="D24" s="70">
        <f t="shared" si="0"/>
        <v>53816</v>
      </c>
      <c r="E24" s="70">
        <v>8746</v>
      </c>
      <c r="F24" s="70">
        <v>8375</v>
      </c>
      <c r="G24" s="70">
        <f t="shared" si="1"/>
        <v>17121</v>
      </c>
    </row>
    <row r="25" spans="1:7" ht="14.25" customHeight="1">
      <c r="A25" s="22" t="s">
        <v>150</v>
      </c>
      <c r="B25" s="70">
        <v>22231</v>
      </c>
      <c r="C25" s="70">
        <v>20934</v>
      </c>
      <c r="D25" s="70">
        <f t="shared" si="0"/>
        <v>43165</v>
      </c>
      <c r="E25" s="70">
        <v>7007</v>
      </c>
      <c r="F25" s="70">
        <v>6580</v>
      </c>
      <c r="G25" s="70">
        <f t="shared" si="1"/>
        <v>13587</v>
      </c>
    </row>
    <row r="26" spans="1:7" ht="14.25" customHeight="1">
      <c r="A26" s="22" t="s">
        <v>151</v>
      </c>
      <c r="B26" s="70">
        <v>20304</v>
      </c>
      <c r="C26" s="70">
        <v>18998</v>
      </c>
      <c r="D26" s="70">
        <f t="shared" si="0"/>
        <v>39302</v>
      </c>
      <c r="E26" s="70">
        <v>3919</v>
      </c>
      <c r="F26" s="70">
        <v>3857</v>
      </c>
      <c r="G26" s="70">
        <f t="shared" si="1"/>
        <v>7776</v>
      </c>
    </row>
    <row r="27" spans="1:7" ht="14.25" customHeight="1">
      <c r="A27" s="22" t="s">
        <v>152</v>
      </c>
      <c r="B27" s="70">
        <v>17188</v>
      </c>
      <c r="C27" s="70">
        <v>16291</v>
      </c>
      <c r="D27" s="70">
        <f t="shared" si="0"/>
        <v>33479</v>
      </c>
      <c r="E27" s="70">
        <v>7649</v>
      </c>
      <c r="F27" s="70">
        <v>7205</v>
      </c>
      <c r="G27" s="70">
        <f t="shared" si="1"/>
        <v>14854</v>
      </c>
    </row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D8:D9"/>
    <mergeCell ref="E8:E9"/>
    <mergeCell ref="F8:F9"/>
    <mergeCell ref="G8:G9"/>
    <mergeCell ref="A3:G3"/>
    <mergeCell ref="A6:A9"/>
    <mergeCell ref="B6:G6"/>
    <mergeCell ref="B7:D7"/>
    <mergeCell ref="E7:G7"/>
    <mergeCell ref="B8:B9"/>
    <mergeCell ref="C8:C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V1000"/>
  <sheetViews>
    <sheetView topLeftCell="C1" workbookViewId="0">
      <selection activeCell="N30" sqref="N30"/>
    </sheetView>
  </sheetViews>
  <sheetFormatPr defaultColWidth="14.44140625" defaultRowHeight="15" customHeight="1"/>
  <cols>
    <col min="1" max="1" width="4.33203125" customWidth="1"/>
    <col min="2" max="2" width="37.6640625" hidden="1" customWidth="1"/>
    <col min="3" max="3" width="18.88671875" customWidth="1"/>
    <col min="4" max="4" width="9" customWidth="1"/>
    <col min="5" max="5" width="9.109375" customWidth="1"/>
    <col min="6" max="7" width="9" customWidth="1"/>
    <col min="8" max="8" width="12.5546875" customWidth="1"/>
    <col min="9" max="9" width="8.88671875" customWidth="1"/>
    <col min="10" max="10" width="9" customWidth="1"/>
    <col min="11" max="11" width="8.109375" customWidth="1"/>
    <col min="12" max="12" width="9" customWidth="1"/>
    <col min="13" max="13" width="2.6640625" customWidth="1"/>
    <col min="14" max="14" width="5.6640625" customWidth="1"/>
    <col min="15" max="15" width="12.5546875" customWidth="1"/>
    <col min="16" max="16" width="9.33203125" customWidth="1"/>
    <col min="17" max="20" width="9.109375" customWidth="1"/>
    <col min="21" max="21" width="10.88671875" customWidth="1"/>
    <col min="22" max="25" width="9.109375" customWidth="1"/>
  </cols>
  <sheetData>
    <row r="1" spans="1:22" ht="16.5" customHeight="1">
      <c r="A1" s="132" t="s">
        <v>102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1:22" ht="18.75" customHeight="1">
      <c r="A2" s="50"/>
      <c r="B2" s="36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5"/>
    </row>
    <row r="3" spans="1:22" ht="13.5" customHeight="1">
      <c r="A3" s="135" t="s">
        <v>16</v>
      </c>
      <c r="B3" s="178" t="s">
        <v>1</v>
      </c>
      <c r="C3" s="179"/>
      <c r="D3" s="181" t="s">
        <v>103</v>
      </c>
      <c r="E3" s="182"/>
      <c r="F3" s="182"/>
      <c r="G3" s="182"/>
      <c r="H3" s="182"/>
      <c r="I3" s="183"/>
      <c r="J3" s="181" t="s">
        <v>104</v>
      </c>
      <c r="K3" s="182"/>
      <c r="L3" s="182"/>
      <c r="M3" s="182"/>
      <c r="N3" s="182"/>
      <c r="O3" s="182"/>
      <c r="P3" s="183"/>
      <c r="Q3" s="154" t="s">
        <v>105</v>
      </c>
      <c r="R3" s="155"/>
      <c r="S3" s="155"/>
      <c r="T3" s="155"/>
      <c r="U3" s="155"/>
      <c r="V3" s="156"/>
    </row>
    <row r="4" spans="1:22" ht="13.5" customHeight="1">
      <c r="A4" s="161"/>
      <c r="B4" s="180"/>
      <c r="C4" s="138"/>
      <c r="D4" s="152" t="s">
        <v>22</v>
      </c>
      <c r="E4" s="131"/>
      <c r="F4" s="152" t="s">
        <v>23</v>
      </c>
      <c r="G4" s="131"/>
      <c r="H4" s="152" t="s">
        <v>4</v>
      </c>
      <c r="I4" s="131"/>
      <c r="J4" s="152" t="s">
        <v>22</v>
      </c>
      <c r="K4" s="131"/>
      <c r="L4" s="152" t="s">
        <v>23</v>
      </c>
      <c r="M4" s="130"/>
      <c r="N4" s="131"/>
      <c r="O4" s="152" t="s">
        <v>4</v>
      </c>
      <c r="P4" s="131"/>
      <c r="Q4" s="152" t="s">
        <v>22</v>
      </c>
      <c r="R4" s="131"/>
      <c r="S4" s="148" t="s">
        <v>23</v>
      </c>
      <c r="T4" s="150"/>
      <c r="U4" s="152" t="s">
        <v>4</v>
      </c>
      <c r="V4" s="131"/>
    </row>
    <row r="5" spans="1:22" ht="13.5" customHeight="1">
      <c r="A5" s="136"/>
      <c r="B5" s="139"/>
      <c r="C5" s="140"/>
      <c r="D5" s="16" t="s">
        <v>4</v>
      </c>
      <c r="E5" s="16" t="s">
        <v>24</v>
      </c>
      <c r="F5" s="16" t="s">
        <v>4</v>
      </c>
      <c r="G5" s="16" t="s">
        <v>24</v>
      </c>
      <c r="H5" s="16" t="s">
        <v>1</v>
      </c>
      <c r="I5" s="16" t="s">
        <v>24</v>
      </c>
      <c r="J5" s="16" t="s">
        <v>4</v>
      </c>
      <c r="K5" s="16" t="s">
        <v>24</v>
      </c>
      <c r="L5" s="16" t="s">
        <v>4</v>
      </c>
      <c r="M5" s="152" t="s">
        <v>24</v>
      </c>
      <c r="N5" s="131"/>
      <c r="O5" s="16" t="s">
        <v>1</v>
      </c>
      <c r="P5" s="16" t="s">
        <v>24</v>
      </c>
      <c r="Q5" s="16" t="s">
        <v>4</v>
      </c>
      <c r="R5" s="16" t="s">
        <v>24</v>
      </c>
      <c r="S5" s="16" t="s">
        <v>4</v>
      </c>
      <c r="T5" s="14" t="s">
        <v>24</v>
      </c>
      <c r="U5" s="16" t="s">
        <v>1</v>
      </c>
      <c r="V5" s="16" t="s">
        <v>24</v>
      </c>
    </row>
    <row r="6" spans="1:22" ht="13.5" customHeight="1">
      <c r="A6" s="17" t="s">
        <v>25</v>
      </c>
      <c r="B6" s="16" t="s">
        <v>26</v>
      </c>
      <c r="C6" s="18" t="s">
        <v>27</v>
      </c>
      <c r="D6" s="19">
        <v>25208</v>
      </c>
      <c r="E6" s="23">
        <f>D6/H6</f>
        <v>0.50392819303120562</v>
      </c>
      <c r="F6" s="19">
        <v>24815</v>
      </c>
      <c r="G6" s="71">
        <f>F6/H6</f>
        <v>0.49607180696879438</v>
      </c>
      <c r="H6" s="19">
        <f>D6+F6</f>
        <v>50023</v>
      </c>
      <c r="I6" s="23">
        <f>H6/$H$23</f>
        <v>3.2325687945929771E-2</v>
      </c>
      <c r="J6" s="41"/>
      <c r="K6" s="42"/>
      <c r="L6" s="41"/>
      <c r="M6" s="168"/>
      <c r="N6" s="169"/>
      <c r="O6" s="41"/>
      <c r="P6" s="42"/>
      <c r="Q6" s="19">
        <v>24938</v>
      </c>
      <c r="R6" s="23">
        <f>Q6/U6</f>
        <v>0.50393032513589431</v>
      </c>
      <c r="S6" s="19">
        <v>24549</v>
      </c>
      <c r="T6" s="80">
        <f>S6/U6</f>
        <v>0.49606967486410575</v>
      </c>
      <c r="U6" s="19">
        <f>Q6+S6</f>
        <v>49487</v>
      </c>
      <c r="V6" s="23">
        <f>U6/$U$23</f>
        <v>3.2374576076034167E-2</v>
      </c>
    </row>
    <row r="7" spans="1:22" ht="13.5" customHeight="1">
      <c r="A7" s="17" t="s">
        <v>28</v>
      </c>
      <c r="B7" s="16" t="s">
        <v>29</v>
      </c>
      <c r="C7" s="18" t="s">
        <v>30</v>
      </c>
      <c r="D7" s="19">
        <v>41231</v>
      </c>
      <c r="E7" s="23">
        <f t="shared" ref="E7:E23" si="0">D7/H7</f>
        <v>0.50858517330701858</v>
      </c>
      <c r="F7" s="19">
        <v>39839</v>
      </c>
      <c r="G7" s="71">
        <f t="shared" ref="G7:G23" si="1">F7/H7</f>
        <v>0.49141482669298137</v>
      </c>
      <c r="H7" s="19">
        <f t="shared" ref="H7:H22" si="2">D7+F7</f>
        <v>81070</v>
      </c>
      <c r="I7" s="23">
        <f t="shared" ref="I7:I23" si="3">H7/$H$23</f>
        <v>5.2388771600594262E-2</v>
      </c>
      <c r="J7" s="41"/>
      <c r="K7" s="42"/>
      <c r="L7" s="41"/>
      <c r="M7" s="168"/>
      <c r="N7" s="169"/>
      <c r="O7" s="41"/>
      <c r="P7" s="42"/>
      <c r="Q7" s="19">
        <v>40725</v>
      </c>
      <c r="R7" s="23">
        <f t="shared" ref="R7:R23" si="4">Q7/U7</f>
        <v>0.5082873617732957</v>
      </c>
      <c r="S7" s="19">
        <v>39397</v>
      </c>
      <c r="T7" s="80">
        <f t="shared" ref="T7:T23" si="5">S7/U7</f>
        <v>0.4917126382267043</v>
      </c>
      <c r="U7" s="19">
        <f t="shared" ref="U7:U22" si="6">Q7+S7</f>
        <v>80122</v>
      </c>
      <c r="V7" s="23">
        <f t="shared" ref="V7:V23" si="7">U7/$U$23</f>
        <v>5.2416104923798355E-2</v>
      </c>
    </row>
    <row r="8" spans="1:22" ht="13.5" customHeight="1">
      <c r="A8" s="17" t="s">
        <v>31</v>
      </c>
      <c r="B8" s="16" t="s">
        <v>32</v>
      </c>
      <c r="C8" s="18" t="s">
        <v>33</v>
      </c>
      <c r="D8" s="19">
        <v>44864</v>
      </c>
      <c r="E8" s="23">
        <f t="shared" si="0"/>
        <v>0.50873711544785516</v>
      </c>
      <c r="F8" s="19">
        <v>43323</v>
      </c>
      <c r="G8" s="71">
        <f t="shared" si="1"/>
        <v>0.4912628845521449</v>
      </c>
      <c r="H8" s="19">
        <f t="shared" si="2"/>
        <v>88187</v>
      </c>
      <c r="I8" s="23">
        <f t="shared" si="3"/>
        <v>5.6987894426318068E-2</v>
      </c>
      <c r="J8" s="41"/>
      <c r="K8" s="42"/>
      <c r="L8" s="41"/>
      <c r="M8" s="168"/>
      <c r="N8" s="169"/>
      <c r="O8" s="41"/>
      <c r="P8" s="42"/>
      <c r="Q8" s="19">
        <v>44342</v>
      </c>
      <c r="R8" s="23">
        <f t="shared" si="4"/>
        <v>0.50843337575820113</v>
      </c>
      <c r="S8" s="19">
        <v>42871</v>
      </c>
      <c r="T8" s="80">
        <f t="shared" si="5"/>
        <v>0.49156662424179881</v>
      </c>
      <c r="U8" s="19">
        <f t="shared" si="6"/>
        <v>87213</v>
      </c>
      <c r="V8" s="23">
        <f t="shared" si="7"/>
        <v>5.705506301289566E-2</v>
      </c>
    </row>
    <row r="9" spans="1:22" ht="13.5" customHeight="1">
      <c r="A9" s="17" t="s">
        <v>34</v>
      </c>
      <c r="B9" s="16" t="s">
        <v>35</v>
      </c>
      <c r="C9" s="18" t="s">
        <v>36</v>
      </c>
      <c r="D9" s="19">
        <v>44936</v>
      </c>
      <c r="E9" s="23">
        <f t="shared" si="0"/>
        <v>0.50978479131450871</v>
      </c>
      <c r="F9" s="19">
        <v>43211</v>
      </c>
      <c r="G9" s="71">
        <f t="shared" si="1"/>
        <v>0.49021520868549129</v>
      </c>
      <c r="H9" s="19">
        <f t="shared" si="2"/>
        <v>88147</v>
      </c>
      <c r="I9" s="23">
        <f t="shared" si="3"/>
        <v>5.6962045766344914E-2</v>
      </c>
      <c r="J9" s="41"/>
      <c r="K9" s="42"/>
      <c r="L9" s="41"/>
      <c r="M9" s="168"/>
      <c r="N9" s="169"/>
      <c r="O9" s="41"/>
      <c r="P9" s="42"/>
      <c r="Q9" s="19">
        <v>44359</v>
      </c>
      <c r="R9" s="23">
        <f t="shared" si="4"/>
        <v>0.50961582647856252</v>
      </c>
      <c r="S9" s="19">
        <v>42685</v>
      </c>
      <c r="T9" s="80">
        <f t="shared" si="5"/>
        <v>0.49038417352143743</v>
      </c>
      <c r="U9" s="19">
        <f t="shared" si="6"/>
        <v>87044</v>
      </c>
      <c r="V9" s="23">
        <f t="shared" si="7"/>
        <v>5.6944502595880089E-2</v>
      </c>
    </row>
    <row r="10" spans="1:22" ht="13.5" customHeight="1">
      <c r="A10" s="17" t="s">
        <v>37</v>
      </c>
      <c r="B10" s="16" t="s">
        <v>38</v>
      </c>
      <c r="C10" s="18" t="s">
        <v>39</v>
      </c>
      <c r="D10" s="19">
        <v>27413</v>
      </c>
      <c r="E10" s="23">
        <f t="shared" si="0"/>
        <v>0.50791150967168164</v>
      </c>
      <c r="F10" s="19">
        <v>26559</v>
      </c>
      <c r="G10" s="71">
        <f t="shared" si="1"/>
        <v>0.49208849032831836</v>
      </c>
      <c r="H10" s="19">
        <f t="shared" si="2"/>
        <v>53972</v>
      </c>
      <c r="I10" s="23">
        <f t="shared" si="3"/>
        <v>3.4877596901779613E-2</v>
      </c>
      <c r="J10" s="41"/>
      <c r="K10" s="42"/>
      <c r="L10" s="41"/>
      <c r="M10" s="168"/>
      <c r="N10" s="169"/>
      <c r="O10" s="41"/>
      <c r="P10" s="42"/>
      <c r="Q10" s="19">
        <v>27068</v>
      </c>
      <c r="R10" s="23">
        <f t="shared" si="4"/>
        <v>0.50792816798333673</v>
      </c>
      <c r="S10" s="19">
        <v>26223</v>
      </c>
      <c r="T10" s="80">
        <f t="shared" si="5"/>
        <v>0.49207183201666321</v>
      </c>
      <c r="U10" s="19">
        <f t="shared" si="6"/>
        <v>53291</v>
      </c>
      <c r="V10" s="23">
        <f t="shared" si="7"/>
        <v>3.4863166764361075E-2</v>
      </c>
    </row>
    <row r="11" spans="1:22" ht="13.5" customHeight="1">
      <c r="A11" s="17" t="s">
        <v>40</v>
      </c>
      <c r="B11" s="16" t="s">
        <v>41</v>
      </c>
      <c r="C11" s="18" t="s">
        <v>42</v>
      </c>
      <c r="D11" s="19">
        <v>30403</v>
      </c>
      <c r="E11" s="23">
        <f t="shared" si="0"/>
        <v>0.50574731764118774</v>
      </c>
      <c r="F11" s="19">
        <v>29712</v>
      </c>
      <c r="G11" s="71">
        <f t="shared" si="1"/>
        <v>0.49425268235881226</v>
      </c>
      <c r="H11" s="19">
        <f t="shared" si="2"/>
        <v>60115</v>
      </c>
      <c r="I11" s="23">
        <f t="shared" si="3"/>
        <v>3.8847304857157074E-2</v>
      </c>
      <c r="J11" s="41"/>
      <c r="K11" s="42"/>
      <c r="L11" s="41"/>
      <c r="M11" s="168"/>
      <c r="N11" s="169"/>
      <c r="O11" s="41"/>
      <c r="P11" s="42"/>
      <c r="Q11" s="19">
        <v>30025</v>
      </c>
      <c r="R11" s="23">
        <f t="shared" si="4"/>
        <v>0.50496981113035877</v>
      </c>
      <c r="S11" s="19">
        <v>29434</v>
      </c>
      <c r="T11" s="80">
        <f t="shared" si="5"/>
        <v>0.49503018886964129</v>
      </c>
      <c r="U11" s="19">
        <f t="shared" si="6"/>
        <v>59459</v>
      </c>
      <c r="V11" s="23">
        <f t="shared" si="7"/>
        <v>3.8898294883604086E-2</v>
      </c>
    </row>
    <row r="12" spans="1:22" ht="13.5" customHeight="1">
      <c r="A12" s="17" t="s">
        <v>43</v>
      </c>
      <c r="B12" s="16" t="s">
        <v>44</v>
      </c>
      <c r="C12" s="18" t="s">
        <v>45</v>
      </c>
      <c r="D12" s="19">
        <v>34449</v>
      </c>
      <c r="E12" s="23">
        <f t="shared" si="0"/>
        <v>0.50239171649409364</v>
      </c>
      <c r="F12" s="19">
        <v>34121</v>
      </c>
      <c r="G12" s="71">
        <f t="shared" si="1"/>
        <v>0.49760828350590636</v>
      </c>
      <c r="H12" s="19">
        <f t="shared" si="2"/>
        <v>68570</v>
      </c>
      <c r="I12" s="23">
        <f t="shared" si="3"/>
        <v>4.4311065358982958E-2</v>
      </c>
      <c r="J12" s="41"/>
      <c r="K12" s="42"/>
      <c r="L12" s="41"/>
      <c r="M12" s="168"/>
      <c r="N12" s="169"/>
      <c r="O12" s="41"/>
      <c r="P12" s="42"/>
      <c r="Q12" s="19">
        <v>34005</v>
      </c>
      <c r="R12" s="23">
        <f t="shared" si="4"/>
        <v>0.50195586390139491</v>
      </c>
      <c r="S12" s="19">
        <v>33740</v>
      </c>
      <c r="T12" s="80">
        <f t="shared" si="5"/>
        <v>0.49804413609860504</v>
      </c>
      <c r="U12" s="19">
        <f t="shared" si="6"/>
        <v>67745</v>
      </c>
      <c r="V12" s="23">
        <f t="shared" si="7"/>
        <v>4.4319026335622173E-2</v>
      </c>
    </row>
    <row r="13" spans="1:22" ht="13.5" customHeight="1">
      <c r="A13" s="17" t="s">
        <v>46</v>
      </c>
      <c r="B13" s="16" t="s">
        <v>47</v>
      </c>
      <c r="C13" s="18" t="s">
        <v>48</v>
      </c>
      <c r="D13" s="19">
        <v>63339</v>
      </c>
      <c r="E13" s="23">
        <f t="shared" si="0"/>
        <v>0.507621658011156</v>
      </c>
      <c r="F13" s="19">
        <v>61437</v>
      </c>
      <c r="G13" s="71">
        <f t="shared" si="1"/>
        <v>0.492378341988844</v>
      </c>
      <c r="H13" s="19">
        <f t="shared" si="2"/>
        <v>124776</v>
      </c>
      <c r="I13" s="23">
        <f t="shared" si="3"/>
        <v>8.0632309920263351E-2</v>
      </c>
      <c r="J13" s="41"/>
      <c r="K13" s="42"/>
      <c r="L13" s="41"/>
      <c r="M13" s="168"/>
      <c r="N13" s="169"/>
      <c r="O13" s="41"/>
      <c r="P13" s="42"/>
      <c r="Q13" s="19">
        <v>62493</v>
      </c>
      <c r="R13" s="23">
        <f t="shared" si="4"/>
        <v>0.50712900372477254</v>
      </c>
      <c r="S13" s="19">
        <v>60736</v>
      </c>
      <c r="T13" s="80">
        <f t="shared" si="5"/>
        <v>0.4928709962752274</v>
      </c>
      <c r="U13" s="19">
        <f t="shared" si="6"/>
        <v>123229</v>
      </c>
      <c r="V13" s="23">
        <f t="shared" si="7"/>
        <v>8.0616861706581819E-2</v>
      </c>
    </row>
    <row r="14" spans="1:22" ht="13.5" customHeight="1">
      <c r="A14" s="17" t="s">
        <v>49</v>
      </c>
      <c r="B14" s="16" t="s">
        <v>50</v>
      </c>
      <c r="C14" s="18" t="s">
        <v>51</v>
      </c>
      <c r="D14" s="19">
        <v>70944</v>
      </c>
      <c r="E14" s="23">
        <f t="shared" si="0"/>
        <v>0.5026356061894236</v>
      </c>
      <c r="F14" s="19">
        <v>70200</v>
      </c>
      <c r="G14" s="71">
        <f t="shared" si="1"/>
        <v>0.49736439381057646</v>
      </c>
      <c r="H14" s="19">
        <f t="shared" si="2"/>
        <v>141144</v>
      </c>
      <c r="I14" s="23">
        <f t="shared" si="3"/>
        <v>9.1209581581278856E-2</v>
      </c>
      <c r="J14" s="41"/>
      <c r="K14" s="42"/>
      <c r="L14" s="41"/>
      <c r="M14" s="168"/>
      <c r="N14" s="169"/>
      <c r="O14" s="41"/>
      <c r="P14" s="42"/>
      <c r="Q14" s="19">
        <v>70063</v>
      </c>
      <c r="R14" s="23">
        <f t="shared" si="4"/>
        <v>0.50249227216329229</v>
      </c>
      <c r="S14" s="19">
        <v>69368</v>
      </c>
      <c r="T14" s="80">
        <f t="shared" si="5"/>
        <v>0.49750772783670777</v>
      </c>
      <c r="U14" s="19">
        <f t="shared" si="6"/>
        <v>139431</v>
      </c>
      <c r="V14" s="23">
        <f t="shared" si="7"/>
        <v>9.1216269259755484E-2</v>
      </c>
    </row>
    <row r="15" spans="1:22" ht="13.5" customHeight="1">
      <c r="A15" s="17" t="s">
        <v>52</v>
      </c>
      <c r="B15" s="16" t="s">
        <v>53</v>
      </c>
      <c r="C15" s="18" t="s">
        <v>54</v>
      </c>
      <c r="D15" s="19">
        <v>33885</v>
      </c>
      <c r="E15" s="23">
        <f t="shared" si="0"/>
        <v>0.49986723313860859</v>
      </c>
      <c r="F15" s="19">
        <v>33903</v>
      </c>
      <c r="G15" s="71">
        <f t="shared" si="1"/>
        <v>0.50013276686139141</v>
      </c>
      <c r="H15" s="19">
        <f t="shared" si="2"/>
        <v>67788</v>
      </c>
      <c r="I15" s="23">
        <f t="shared" si="3"/>
        <v>4.3805724056507754E-2</v>
      </c>
      <c r="J15" s="41"/>
      <c r="K15" s="42"/>
      <c r="L15" s="41"/>
      <c r="M15" s="168"/>
      <c r="N15" s="169"/>
      <c r="O15" s="41"/>
      <c r="P15" s="42"/>
      <c r="Q15" s="19">
        <v>33470</v>
      </c>
      <c r="R15" s="23">
        <f t="shared" si="4"/>
        <v>0.49959697883392545</v>
      </c>
      <c r="S15" s="19">
        <v>33524</v>
      </c>
      <c r="T15" s="80">
        <f t="shared" si="5"/>
        <v>0.5004030211660746</v>
      </c>
      <c r="U15" s="19">
        <f t="shared" si="6"/>
        <v>66994</v>
      </c>
      <c r="V15" s="23">
        <f t="shared" si="7"/>
        <v>4.3827719393736392E-2</v>
      </c>
    </row>
    <row r="16" spans="1:22" ht="13.5" customHeight="1">
      <c r="A16" s="17" t="s">
        <v>55</v>
      </c>
      <c r="B16" s="16" t="s">
        <v>56</v>
      </c>
      <c r="C16" s="18" t="s">
        <v>57</v>
      </c>
      <c r="D16" s="19">
        <v>26567</v>
      </c>
      <c r="E16" s="23">
        <f t="shared" si="0"/>
        <v>0.50177539379745406</v>
      </c>
      <c r="F16" s="19">
        <v>26379</v>
      </c>
      <c r="G16" s="71">
        <f t="shared" si="1"/>
        <v>0.49822460620254599</v>
      </c>
      <c r="H16" s="19">
        <f t="shared" si="2"/>
        <v>52946</v>
      </c>
      <c r="I16" s="23">
        <f t="shared" si="3"/>
        <v>3.421457877346816E-2</v>
      </c>
      <c r="J16" s="41"/>
      <c r="K16" s="42"/>
      <c r="L16" s="41"/>
      <c r="M16" s="168"/>
      <c r="N16" s="169"/>
      <c r="O16" s="41"/>
      <c r="P16" s="42"/>
      <c r="Q16" s="19">
        <v>26252</v>
      </c>
      <c r="R16" s="23">
        <f t="shared" si="4"/>
        <v>0.50172005198379332</v>
      </c>
      <c r="S16" s="19">
        <v>26072</v>
      </c>
      <c r="T16" s="80">
        <f t="shared" si="5"/>
        <v>0.49827994801620673</v>
      </c>
      <c r="U16" s="19">
        <f t="shared" si="6"/>
        <v>52324</v>
      </c>
      <c r="V16" s="23">
        <f t="shared" si="7"/>
        <v>3.4230551833863677E-2</v>
      </c>
    </row>
    <row r="17" spans="1:22" ht="13.5" customHeight="1">
      <c r="A17" s="17" t="s">
        <v>58</v>
      </c>
      <c r="B17" s="16" t="s">
        <v>59</v>
      </c>
      <c r="C17" s="18" t="s">
        <v>60</v>
      </c>
      <c r="D17" s="19">
        <v>54183</v>
      </c>
      <c r="E17" s="23">
        <f t="shared" si="0"/>
        <v>0.5021547529679985</v>
      </c>
      <c r="F17" s="19">
        <v>53718</v>
      </c>
      <c r="G17" s="71">
        <f t="shared" si="1"/>
        <v>0.49784524703200156</v>
      </c>
      <c r="H17" s="19">
        <f t="shared" si="2"/>
        <v>107901</v>
      </c>
      <c r="I17" s="23">
        <f t="shared" si="3"/>
        <v>6.9727406494088082E-2</v>
      </c>
      <c r="J17" s="41"/>
      <c r="K17" s="42"/>
      <c r="L17" s="41"/>
      <c r="M17" s="168"/>
      <c r="N17" s="169"/>
      <c r="O17" s="41"/>
      <c r="P17" s="42"/>
      <c r="Q17" s="19">
        <v>53360</v>
      </c>
      <c r="R17" s="23">
        <f t="shared" si="4"/>
        <v>0.50165934923425504</v>
      </c>
      <c r="S17" s="19">
        <v>53007</v>
      </c>
      <c r="T17" s="80">
        <f t="shared" si="5"/>
        <v>0.49834065076574502</v>
      </c>
      <c r="U17" s="19">
        <f t="shared" si="6"/>
        <v>106367</v>
      </c>
      <c r="V17" s="23">
        <f t="shared" si="7"/>
        <v>6.9585679743761508E-2</v>
      </c>
    </row>
    <row r="18" spans="1:22" ht="13.5" customHeight="1">
      <c r="A18" s="17" t="s">
        <v>61</v>
      </c>
      <c r="B18" s="16" t="s">
        <v>62</v>
      </c>
      <c r="C18" s="18" t="s">
        <v>63</v>
      </c>
      <c r="D18" s="19">
        <v>41347</v>
      </c>
      <c r="E18" s="23">
        <f t="shared" si="0"/>
        <v>0.50738740949809791</v>
      </c>
      <c r="F18" s="19">
        <v>40143</v>
      </c>
      <c r="G18" s="71">
        <f t="shared" si="1"/>
        <v>0.49261259050190209</v>
      </c>
      <c r="H18" s="19">
        <f t="shared" si="2"/>
        <v>81490</v>
      </c>
      <c r="I18" s="23">
        <f t="shared" si="3"/>
        <v>5.2660182530312398E-2</v>
      </c>
      <c r="J18" s="41"/>
      <c r="K18" s="42"/>
      <c r="L18" s="41"/>
      <c r="M18" s="168"/>
      <c r="N18" s="169"/>
      <c r="O18" s="41"/>
      <c r="P18" s="42"/>
      <c r="Q18" s="19">
        <v>40763</v>
      </c>
      <c r="R18" s="23">
        <f t="shared" si="4"/>
        <v>0.50680707687334481</v>
      </c>
      <c r="S18" s="19">
        <v>39668</v>
      </c>
      <c r="T18" s="80">
        <f t="shared" si="5"/>
        <v>0.49319292312665514</v>
      </c>
      <c r="U18" s="19">
        <f t="shared" si="6"/>
        <v>80431</v>
      </c>
      <c r="V18" s="23">
        <f t="shared" si="7"/>
        <v>5.2618253851951097E-2</v>
      </c>
    </row>
    <row r="19" spans="1:22" ht="13.5" customHeight="1">
      <c r="A19" s="17" t="s">
        <v>64</v>
      </c>
      <c r="B19" s="16" t="s">
        <v>65</v>
      </c>
      <c r="C19" s="18" t="s">
        <v>66</v>
      </c>
      <c r="D19" s="19">
        <v>71386</v>
      </c>
      <c r="E19" s="23">
        <f t="shared" si="0"/>
        <v>0.5084545363894073</v>
      </c>
      <c r="F19" s="19">
        <v>69012</v>
      </c>
      <c r="G19" s="71">
        <f t="shared" si="1"/>
        <v>0.49154546361059276</v>
      </c>
      <c r="H19" s="19">
        <f t="shared" si="2"/>
        <v>140398</v>
      </c>
      <c r="I19" s="23">
        <f t="shared" si="3"/>
        <v>9.0727504072779491E-2</v>
      </c>
      <c r="J19" s="41"/>
      <c r="K19" s="42"/>
      <c r="L19" s="41"/>
      <c r="M19" s="168"/>
      <c r="N19" s="169"/>
      <c r="O19" s="41"/>
      <c r="P19" s="42"/>
      <c r="Q19" s="19">
        <v>70451</v>
      </c>
      <c r="R19" s="23">
        <f t="shared" si="4"/>
        <v>0.50805154720954215</v>
      </c>
      <c r="S19" s="19">
        <v>68218</v>
      </c>
      <c r="T19" s="80">
        <f t="shared" si="5"/>
        <v>0.49194845279045785</v>
      </c>
      <c r="U19" s="19">
        <f t="shared" si="6"/>
        <v>138669</v>
      </c>
      <c r="V19" s="23">
        <f t="shared" si="7"/>
        <v>9.0717766077708928E-2</v>
      </c>
    </row>
    <row r="20" spans="1:22" ht="13.5" customHeight="1">
      <c r="A20" s="17" t="s">
        <v>67</v>
      </c>
      <c r="B20" s="16" t="s">
        <v>68</v>
      </c>
      <c r="C20" s="18" t="s">
        <v>69</v>
      </c>
      <c r="D20" s="19">
        <v>62298</v>
      </c>
      <c r="E20" s="23">
        <f t="shared" si="0"/>
        <v>0.5020954898610529</v>
      </c>
      <c r="F20" s="19">
        <v>61778</v>
      </c>
      <c r="G20" s="71">
        <f t="shared" si="1"/>
        <v>0.4979045101389471</v>
      </c>
      <c r="H20" s="19">
        <f t="shared" si="2"/>
        <v>124076</v>
      </c>
      <c r="I20" s="23">
        <f t="shared" si="3"/>
        <v>8.0179958370733106E-2</v>
      </c>
      <c r="J20" s="41"/>
      <c r="K20" s="42"/>
      <c r="L20" s="41"/>
      <c r="M20" s="168"/>
      <c r="N20" s="169"/>
      <c r="O20" s="41"/>
      <c r="P20" s="42"/>
      <c r="Q20" s="19">
        <v>61436</v>
      </c>
      <c r="R20" s="23">
        <f t="shared" si="4"/>
        <v>0.50157159535297624</v>
      </c>
      <c r="S20" s="19">
        <v>61051</v>
      </c>
      <c r="T20" s="80">
        <f t="shared" si="5"/>
        <v>0.49842840464702376</v>
      </c>
      <c r="U20" s="19">
        <f t="shared" si="6"/>
        <v>122487</v>
      </c>
      <c r="V20" s="23">
        <f t="shared" si="7"/>
        <v>8.013144259755485E-2</v>
      </c>
    </row>
    <row r="21" spans="1:22" ht="13.5" customHeight="1">
      <c r="A21" s="17" t="s">
        <v>70</v>
      </c>
      <c r="B21" s="16" t="s">
        <v>71</v>
      </c>
      <c r="C21" s="18" t="s">
        <v>72</v>
      </c>
      <c r="D21" s="19">
        <v>58060</v>
      </c>
      <c r="E21" s="23">
        <f t="shared" si="0"/>
        <v>0.50472911885388416</v>
      </c>
      <c r="F21" s="19">
        <v>56972</v>
      </c>
      <c r="G21" s="71">
        <f t="shared" si="1"/>
        <v>0.49527088114611584</v>
      </c>
      <c r="H21" s="19">
        <f t="shared" si="2"/>
        <v>115032</v>
      </c>
      <c r="I21" s="23">
        <f t="shared" si="3"/>
        <v>7.4335576350802499E-2</v>
      </c>
      <c r="J21" s="41"/>
      <c r="K21" s="42"/>
      <c r="L21" s="41"/>
      <c r="M21" s="168"/>
      <c r="N21" s="169"/>
      <c r="O21" s="41"/>
      <c r="P21" s="42"/>
      <c r="Q21" s="19">
        <v>57242</v>
      </c>
      <c r="R21" s="23">
        <f t="shared" si="4"/>
        <v>0.50424594785059906</v>
      </c>
      <c r="S21" s="19">
        <v>56278</v>
      </c>
      <c r="T21" s="80">
        <f t="shared" si="5"/>
        <v>0.49575405214940099</v>
      </c>
      <c r="U21" s="19">
        <f t="shared" si="6"/>
        <v>113520</v>
      </c>
      <c r="V21" s="23">
        <f t="shared" si="7"/>
        <v>7.4265198459219556E-2</v>
      </c>
    </row>
    <row r="22" spans="1:22" ht="13.5" customHeight="1">
      <c r="A22" s="25" t="s">
        <v>73</v>
      </c>
      <c r="B22" s="26" t="s">
        <v>74</v>
      </c>
      <c r="C22" s="27" t="s">
        <v>75</v>
      </c>
      <c r="D22" s="28">
        <v>50588</v>
      </c>
      <c r="E22" s="23">
        <f t="shared" si="0"/>
        <v>0.49676925191979104</v>
      </c>
      <c r="F22" s="28">
        <v>51246</v>
      </c>
      <c r="G22" s="71">
        <f t="shared" si="1"/>
        <v>0.50323074808020896</v>
      </c>
      <c r="H22" s="19">
        <f t="shared" si="2"/>
        <v>101834</v>
      </c>
      <c r="I22" s="23">
        <f t="shared" si="3"/>
        <v>6.5806810992659628E-2</v>
      </c>
      <c r="J22" s="43"/>
      <c r="K22" s="44"/>
      <c r="L22" s="43"/>
      <c r="M22" s="186"/>
      <c r="N22" s="187"/>
      <c r="O22" s="43"/>
      <c r="P22" s="44"/>
      <c r="Q22" s="28">
        <v>50036</v>
      </c>
      <c r="R22" s="23">
        <f t="shared" si="4"/>
        <v>0.49657116203368301</v>
      </c>
      <c r="S22" s="28">
        <v>50727</v>
      </c>
      <c r="T22" s="80">
        <f t="shared" si="5"/>
        <v>0.50342883796631699</v>
      </c>
      <c r="U22" s="19">
        <f t="shared" si="6"/>
        <v>100763</v>
      </c>
      <c r="V22" s="23">
        <f t="shared" si="7"/>
        <v>6.5919522483671084E-2</v>
      </c>
    </row>
    <row r="23" spans="1:22" ht="13.5" customHeight="1">
      <c r="A23" s="171">
        <v>2025</v>
      </c>
      <c r="B23" s="172"/>
      <c r="C23" s="173"/>
      <c r="D23" s="72">
        <f>SUM(D6:D22)</f>
        <v>781101</v>
      </c>
      <c r="E23" s="73">
        <f t="shared" si="0"/>
        <v>0.50476035384230633</v>
      </c>
      <c r="F23" s="72">
        <f t="shared" ref="F23:H23" si="8">SUM(F6:F22)</f>
        <v>766368</v>
      </c>
      <c r="G23" s="74">
        <f t="shared" si="1"/>
        <v>0.49523964615769361</v>
      </c>
      <c r="H23" s="72">
        <f t="shared" si="8"/>
        <v>1547469</v>
      </c>
      <c r="I23" s="75">
        <f t="shared" si="3"/>
        <v>1</v>
      </c>
      <c r="J23" s="45"/>
      <c r="K23" s="46"/>
      <c r="L23" s="45"/>
      <c r="M23" s="170"/>
      <c r="N23" s="169"/>
      <c r="O23" s="45"/>
      <c r="P23" s="47"/>
      <c r="Q23" s="72">
        <f>SUM(Q6:Q22)</f>
        <v>771028</v>
      </c>
      <c r="R23" s="73">
        <f t="shared" si="4"/>
        <v>0.50440933260760346</v>
      </c>
      <c r="S23" s="72">
        <f t="shared" ref="S23:U23" si="9">SUM(S6:S22)</f>
        <v>757548</v>
      </c>
      <c r="T23" s="83">
        <f t="shared" si="5"/>
        <v>0.4955906673923966</v>
      </c>
      <c r="U23" s="72">
        <f t="shared" si="9"/>
        <v>1528576</v>
      </c>
      <c r="V23" s="75">
        <f t="shared" si="7"/>
        <v>1</v>
      </c>
    </row>
    <row r="24" spans="1:22" s="48" customFormat="1" ht="12" customHeight="1">
      <c r="A24" s="163">
        <f t="shared" ref="A24:A27" si="10">A23-1</f>
        <v>2024</v>
      </c>
      <c r="B24" s="174"/>
      <c r="C24" s="175"/>
      <c r="D24" s="76">
        <v>762799</v>
      </c>
      <c r="E24" s="77">
        <f>D24/H24</f>
        <v>0.50491645501584315</v>
      </c>
      <c r="F24" s="76">
        <v>747944</v>
      </c>
      <c r="G24" s="77">
        <f>F24/H24</f>
        <v>0.4950835449841568</v>
      </c>
      <c r="H24" s="76">
        <f>D24+F24</f>
        <v>1510743</v>
      </c>
      <c r="I24" s="78">
        <f>E24+G24</f>
        <v>1</v>
      </c>
      <c r="J24" s="51"/>
      <c r="K24" s="51"/>
      <c r="L24" s="51"/>
      <c r="M24" s="176"/>
      <c r="N24" s="177"/>
      <c r="O24" s="51"/>
      <c r="P24" s="51"/>
      <c r="Q24" s="76">
        <v>759162</v>
      </c>
      <c r="R24" s="77">
        <f>Q24/U24</f>
        <v>0.50489322689608807</v>
      </c>
      <c r="S24" s="76">
        <v>744447</v>
      </c>
      <c r="T24" s="82">
        <f>S24/U24</f>
        <v>0.49510677310391199</v>
      </c>
      <c r="U24" s="76">
        <f>Q24+S24</f>
        <v>1503609</v>
      </c>
      <c r="V24" s="78">
        <f>R24+T24</f>
        <v>1</v>
      </c>
    </row>
    <row r="25" spans="1:22" ht="13.5" customHeight="1">
      <c r="A25" s="163">
        <f t="shared" si="10"/>
        <v>2023</v>
      </c>
      <c r="B25" s="164"/>
      <c r="C25" s="165"/>
      <c r="D25" s="79">
        <v>772322</v>
      </c>
      <c r="E25" s="77">
        <f>D25/H25</f>
        <v>0.50514087031140853</v>
      </c>
      <c r="F25" s="79">
        <v>756602</v>
      </c>
      <c r="G25" s="77">
        <f>F25/H25</f>
        <v>0.49485912968859147</v>
      </c>
      <c r="H25" s="76">
        <f t="shared" ref="H25:H27" si="11">D25+F25</f>
        <v>1528924</v>
      </c>
      <c r="I25" s="78">
        <f t="shared" ref="I25:I27" si="12">E25+G25</f>
        <v>1</v>
      </c>
      <c r="J25" s="52"/>
      <c r="K25" s="52"/>
      <c r="L25" s="52"/>
      <c r="M25" s="166"/>
      <c r="N25" s="167"/>
      <c r="O25" s="53"/>
      <c r="P25" s="53"/>
      <c r="Q25" s="79">
        <v>742175</v>
      </c>
      <c r="R25" s="77">
        <f>Q25/U25</f>
        <v>0.50466981500936681</v>
      </c>
      <c r="S25" s="79">
        <v>728440</v>
      </c>
      <c r="T25" s="82">
        <f>S25/U25</f>
        <v>0.49533018499063319</v>
      </c>
      <c r="U25" s="76">
        <f t="shared" ref="U25:U27" si="13">Q25+S25</f>
        <v>1470615</v>
      </c>
      <c r="V25" s="78">
        <f t="shared" ref="V25:V27" si="14">R25+T25</f>
        <v>1</v>
      </c>
    </row>
    <row r="26" spans="1:22" ht="14.25" customHeight="1">
      <c r="A26" s="163">
        <f t="shared" si="10"/>
        <v>2022</v>
      </c>
      <c r="B26" s="164"/>
      <c r="C26" s="165"/>
      <c r="D26" s="79">
        <v>764036</v>
      </c>
      <c r="E26" s="77">
        <f>D26/H26</f>
        <v>0.50422765729973729</v>
      </c>
      <c r="F26" s="79">
        <v>751224</v>
      </c>
      <c r="G26" s="77">
        <f>F26/H26</f>
        <v>0.49577234270026266</v>
      </c>
      <c r="H26" s="76">
        <f t="shared" si="11"/>
        <v>1515260</v>
      </c>
      <c r="I26" s="78">
        <f t="shared" si="12"/>
        <v>1</v>
      </c>
      <c r="J26" s="52"/>
      <c r="K26" s="52"/>
      <c r="L26" s="52"/>
      <c r="M26" s="166"/>
      <c r="N26" s="167"/>
      <c r="O26" s="52"/>
      <c r="P26" s="52"/>
      <c r="Q26" s="79">
        <v>744515</v>
      </c>
      <c r="R26" s="77">
        <f>Q26/U26</f>
        <v>0.50397042169526951</v>
      </c>
      <c r="S26" s="79">
        <v>732784</v>
      </c>
      <c r="T26" s="82">
        <f>S26/U26</f>
        <v>0.49602957830473043</v>
      </c>
      <c r="U26" s="76">
        <f t="shared" si="13"/>
        <v>1477299</v>
      </c>
      <c r="V26" s="78">
        <f t="shared" si="14"/>
        <v>1</v>
      </c>
    </row>
    <row r="27" spans="1:22" ht="14.25" customHeight="1">
      <c r="A27" s="163">
        <f t="shared" si="10"/>
        <v>2021</v>
      </c>
      <c r="B27" s="164"/>
      <c r="C27" s="165"/>
      <c r="D27" s="79">
        <v>732833</v>
      </c>
      <c r="E27" s="77">
        <f>D27/H27</f>
        <v>0.50429783061228006</v>
      </c>
      <c r="F27" s="79">
        <v>720342</v>
      </c>
      <c r="G27" s="77">
        <f>F27/H27</f>
        <v>0.49570216938771999</v>
      </c>
      <c r="H27" s="76">
        <f t="shared" si="11"/>
        <v>1453175</v>
      </c>
      <c r="I27" s="78">
        <f t="shared" si="12"/>
        <v>1</v>
      </c>
      <c r="J27" s="52"/>
      <c r="K27" s="52"/>
      <c r="L27" s="52"/>
      <c r="M27" s="166"/>
      <c r="N27" s="167"/>
      <c r="O27" s="52"/>
      <c r="P27" s="52"/>
      <c r="Q27" s="79">
        <v>722900</v>
      </c>
      <c r="R27" s="77">
        <f>Q27/U27</f>
        <v>0.50398573306952343</v>
      </c>
      <c r="S27" s="79">
        <v>711466</v>
      </c>
      <c r="T27" s="82">
        <f>S27/U27</f>
        <v>0.49601426693047662</v>
      </c>
      <c r="U27" s="76">
        <f t="shared" si="13"/>
        <v>1434366</v>
      </c>
      <c r="V27" s="78">
        <f t="shared" si="14"/>
        <v>1</v>
      </c>
    </row>
    <row r="28" spans="1:22" ht="14.25" customHeight="1"/>
    <row r="29" spans="1:22" ht="14.25" customHeight="1"/>
    <row r="30" spans="1:22" ht="14.25" customHeight="1"/>
    <row r="31" spans="1:22" ht="14.25" customHeight="1"/>
    <row r="32" spans="1:2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4">
    <mergeCell ref="A25:C25"/>
    <mergeCell ref="A26:C26"/>
    <mergeCell ref="M16:N16"/>
    <mergeCell ref="M17:N17"/>
    <mergeCell ref="M11:N11"/>
    <mergeCell ref="M12:N12"/>
    <mergeCell ref="M13:N13"/>
    <mergeCell ref="M14:N14"/>
    <mergeCell ref="M15:N15"/>
    <mergeCell ref="M18:N18"/>
    <mergeCell ref="M19:N19"/>
    <mergeCell ref="M20:N20"/>
    <mergeCell ref="M21:N21"/>
    <mergeCell ref="M22:N22"/>
    <mergeCell ref="A1:P1"/>
    <mergeCell ref="A3:A5"/>
    <mergeCell ref="B3:C5"/>
    <mergeCell ref="D3:I3"/>
    <mergeCell ref="U4:V4"/>
    <mergeCell ref="J3:P3"/>
    <mergeCell ref="M5:N5"/>
    <mergeCell ref="Q4:R4"/>
    <mergeCell ref="C2:V2"/>
    <mergeCell ref="D4:E4"/>
    <mergeCell ref="F4:G4"/>
    <mergeCell ref="H4:I4"/>
    <mergeCell ref="J4:K4"/>
    <mergeCell ref="L4:N4"/>
    <mergeCell ref="A27:C27"/>
    <mergeCell ref="M27:N27"/>
    <mergeCell ref="S4:T4"/>
    <mergeCell ref="Q3:V3"/>
    <mergeCell ref="M6:N6"/>
    <mergeCell ref="M7:N7"/>
    <mergeCell ref="M8:N8"/>
    <mergeCell ref="M9:N9"/>
    <mergeCell ref="M10:N10"/>
    <mergeCell ref="O4:P4"/>
    <mergeCell ref="M23:N23"/>
    <mergeCell ref="M25:N25"/>
    <mergeCell ref="M26:N26"/>
    <mergeCell ref="A23:C23"/>
    <mergeCell ref="A24:C24"/>
    <mergeCell ref="M24:N24"/>
  </mergeCells>
  <pageMargins left="0.75" right="0.75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O1000"/>
  <sheetViews>
    <sheetView topLeftCell="A2" zoomScale="110" zoomScaleNormal="110" workbookViewId="0">
      <selection activeCell="T13" sqref="T13"/>
    </sheetView>
  </sheetViews>
  <sheetFormatPr defaultColWidth="14.44140625" defaultRowHeight="15" customHeight="1"/>
  <cols>
    <col min="1" max="1" width="4.44140625" customWidth="1"/>
    <col min="2" max="2" width="8.109375" hidden="1" customWidth="1"/>
    <col min="3" max="3" width="18.88671875" customWidth="1"/>
    <col min="4" max="4" width="9" customWidth="1"/>
    <col min="5" max="5" width="8.44140625" customWidth="1"/>
    <col min="6" max="6" width="9" customWidth="1"/>
    <col min="7" max="7" width="8.88671875" customWidth="1"/>
    <col min="8" max="8" width="11.109375" customWidth="1"/>
    <col min="9" max="9" width="9.109375" customWidth="1"/>
    <col min="10" max="10" width="9.88671875" customWidth="1"/>
    <col min="11" max="11" width="9.44140625" customWidth="1"/>
    <col min="12" max="12" width="10.109375" customWidth="1"/>
    <col min="13" max="13" width="9.5546875" customWidth="1"/>
    <col min="14" max="14" width="10.44140625" customWidth="1"/>
    <col min="15" max="15" width="10.88671875" customWidth="1"/>
    <col min="16" max="25" width="9.109375" customWidth="1"/>
  </cols>
  <sheetData>
    <row r="1" spans="1:15" ht="27" customHeight="1">
      <c r="A1" s="153" t="s">
        <v>106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18.7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6"/>
    </row>
    <row r="3" spans="1:15" ht="13.5" customHeight="1">
      <c r="A3" s="146" t="s">
        <v>16</v>
      </c>
      <c r="B3" s="188" t="s">
        <v>1</v>
      </c>
      <c r="C3" s="189"/>
      <c r="D3" s="190" t="s">
        <v>107</v>
      </c>
      <c r="E3" s="130"/>
      <c r="F3" s="130"/>
      <c r="G3" s="130"/>
      <c r="H3" s="130"/>
      <c r="I3" s="131"/>
      <c r="J3" s="154" t="s">
        <v>108</v>
      </c>
      <c r="K3" s="155"/>
      <c r="L3" s="155"/>
      <c r="M3" s="155"/>
      <c r="N3" s="155"/>
      <c r="O3" s="156"/>
    </row>
    <row r="4" spans="1:15" ht="13.5" customHeight="1">
      <c r="A4" s="161"/>
      <c r="B4" s="139"/>
      <c r="C4" s="140"/>
      <c r="D4" s="152" t="s">
        <v>22</v>
      </c>
      <c r="E4" s="131"/>
      <c r="F4" s="152" t="s">
        <v>23</v>
      </c>
      <c r="G4" s="131"/>
      <c r="H4" s="152" t="s">
        <v>4</v>
      </c>
      <c r="I4" s="131"/>
      <c r="J4" s="152" t="s">
        <v>22</v>
      </c>
      <c r="K4" s="131"/>
      <c r="L4" s="148" t="s">
        <v>23</v>
      </c>
      <c r="M4" s="150"/>
      <c r="N4" s="152" t="s">
        <v>4</v>
      </c>
      <c r="O4" s="131"/>
    </row>
    <row r="5" spans="1:15" ht="13.5" customHeight="1">
      <c r="A5" s="136"/>
      <c r="B5" s="15"/>
      <c r="C5" s="15" t="s">
        <v>21</v>
      </c>
      <c r="D5" s="16" t="s">
        <v>4</v>
      </c>
      <c r="E5" s="16" t="s">
        <v>24</v>
      </c>
      <c r="F5" s="16" t="s">
        <v>4</v>
      </c>
      <c r="G5" s="16" t="s">
        <v>24</v>
      </c>
      <c r="H5" s="16" t="s">
        <v>1</v>
      </c>
      <c r="I5" s="16" t="s">
        <v>24</v>
      </c>
      <c r="J5" s="16" t="s">
        <v>4</v>
      </c>
      <c r="K5" s="16" t="s">
        <v>24</v>
      </c>
      <c r="L5" s="16" t="s">
        <v>4</v>
      </c>
      <c r="M5" s="14" t="s">
        <v>24</v>
      </c>
      <c r="N5" s="16" t="s">
        <v>1</v>
      </c>
      <c r="O5" s="16" t="s">
        <v>24</v>
      </c>
    </row>
    <row r="6" spans="1:15" ht="13.5" customHeight="1">
      <c r="A6" s="17" t="s">
        <v>25</v>
      </c>
      <c r="B6" s="16"/>
      <c r="C6" s="18" t="s">
        <v>27</v>
      </c>
      <c r="D6" s="19">
        <v>19143</v>
      </c>
      <c r="E6" s="71">
        <f>D6/H6</f>
        <v>0.837621422945655</v>
      </c>
      <c r="F6" s="19">
        <v>3711</v>
      </c>
      <c r="G6" s="71">
        <f>F6/H6</f>
        <v>0.16237857705434497</v>
      </c>
      <c r="H6" s="19">
        <f>D6+F6</f>
        <v>22854</v>
      </c>
      <c r="I6" s="71">
        <f>H6/$H$23</f>
        <v>3.2200206552475741E-2</v>
      </c>
      <c r="J6" s="19">
        <v>19050</v>
      </c>
      <c r="K6" s="71">
        <f>J6/N6</f>
        <v>0.84065133930541458</v>
      </c>
      <c r="L6" s="19">
        <v>3611</v>
      </c>
      <c r="M6" s="90">
        <f>L6/N6</f>
        <v>0.15934866069458542</v>
      </c>
      <c r="N6" s="19">
        <f>J6+L6</f>
        <v>22661</v>
      </c>
      <c r="O6" s="71">
        <f>N6/$N$23</f>
        <v>3.2382664464094837E-2</v>
      </c>
    </row>
    <row r="7" spans="1:15" ht="13.5" customHeight="1">
      <c r="A7" s="17" t="s">
        <v>28</v>
      </c>
      <c r="B7" s="16"/>
      <c r="C7" s="18" t="s">
        <v>30</v>
      </c>
      <c r="D7" s="19">
        <v>29783</v>
      </c>
      <c r="E7" s="71">
        <f t="shared" ref="E7:E23" si="0">D7/H7</f>
        <v>0.84258918720117693</v>
      </c>
      <c r="F7" s="19">
        <v>5564</v>
      </c>
      <c r="G7" s="71">
        <f t="shared" ref="G7:G23" si="1">F7/H7</f>
        <v>0.1574108127988231</v>
      </c>
      <c r="H7" s="19">
        <f t="shared" ref="H7:H22" si="2">D7+F7</f>
        <v>35347</v>
      </c>
      <c r="I7" s="71">
        <f t="shared" ref="I7:I23" si="3">H7/$H$23</f>
        <v>4.9802253479056618E-2</v>
      </c>
      <c r="J7" s="19">
        <v>29587</v>
      </c>
      <c r="K7" s="71">
        <f t="shared" ref="K7:K23" si="4">J7/N7</f>
        <v>0.84498072254747969</v>
      </c>
      <c r="L7" s="19">
        <v>5428</v>
      </c>
      <c r="M7" s="90">
        <f t="shared" ref="M7:M23" si="5">L7/N7</f>
        <v>0.15501927745252034</v>
      </c>
      <c r="N7" s="19">
        <f t="shared" ref="N7:N22" si="6">J7+L7</f>
        <v>35015</v>
      </c>
      <c r="O7" s="71">
        <f t="shared" ref="O7:O23" si="7">N7/$N$23</f>
        <v>5.0036582507845234E-2</v>
      </c>
    </row>
    <row r="8" spans="1:15" ht="13.5" customHeight="1">
      <c r="A8" s="17" t="s">
        <v>31</v>
      </c>
      <c r="B8" s="16"/>
      <c r="C8" s="18" t="s">
        <v>33</v>
      </c>
      <c r="D8" s="19">
        <v>31226</v>
      </c>
      <c r="E8" s="71">
        <f t="shared" si="0"/>
        <v>0.78354913178761421</v>
      </c>
      <c r="F8" s="19">
        <v>8626</v>
      </c>
      <c r="G8" s="71">
        <f t="shared" si="1"/>
        <v>0.21645086821238582</v>
      </c>
      <c r="H8" s="19">
        <f t="shared" si="2"/>
        <v>39852</v>
      </c>
      <c r="I8" s="71">
        <f t="shared" si="3"/>
        <v>5.6149585697438664E-2</v>
      </c>
      <c r="J8" s="19">
        <v>31013</v>
      </c>
      <c r="K8" s="71">
        <f t="shared" si="4"/>
        <v>0.7863934883485052</v>
      </c>
      <c r="L8" s="19">
        <v>8424</v>
      </c>
      <c r="M8" s="90">
        <f t="shared" si="5"/>
        <v>0.2136065116514948</v>
      </c>
      <c r="N8" s="19">
        <f t="shared" si="6"/>
        <v>39437</v>
      </c>
      <c r="O8" s="71">
        <f t="shared" si="7"/>
        <v>5.6355639136424177E-2</v>
      </c>
    </row>
    <row r="9" spans="1:15" ht="13.5" customHeight="1">
      <c r="A9" s="17" t="s">
        <v>34</v>
      </c>
      <c r="B9" s="16"/>
      <c r="C9" s="18" t="s">
        <v>36</v>
      </c>
      <c r="D9" s="19">
        <v>32085</v>
      </c>
      <c r="E9" s="71">
        <f t="shared" si="0"/>
        <v>0.82317777150627292</v>
      </c>
      <c r="F9" s="19">
        <v>6892</v>
      </c>
      <c r="G9" s="71">
        <f t="shared" si="1"/>
        <v>0.17682222849372706</v>
      </c>
      <c r="H9" s="19">
        <f t="shared" si="2"/>
        <v>38977</v>
      </c>
      <c r="I9" s="71">
        <f t="shared" si="3"/>
        <v>5.4916752025721841E-2</v>
      </c>
      <c r="J9" s="19">
        <v>31796</v>
      </c>
      <c r="K9" s="71">
        <f t="shared" si="4"/>
        <v>0.82739597699653911</v>
      </c>
      <c r="L9" s="19">
        <v>6633</v>
      </c>
      <c r="M9" s="90">
        <f t="shared" si="5"/>
        <v>0.17260402300346092</v>
      </c>
      <c r="N9" s="19">
        <f t="shared" si="6"/>
        <v>38429</v>
      </c>
      <c r="O9" s="71">
        <f t="shared" si="7"/>
        <v>5.4915202890018118E-2</v>
      </c>
    </row>
    <row r="10" spans="1:15" ht="13.5" customHeight="1">
      <c r="A10" s="17" t="s">
        <v>37</v>
      </c>
      <c r="B10" s="16"/>
      <c r="C10" s="18" t="s">
        <v>39</v>
      </c>
      <c r="D10" s="19">
        <v>20082</v>
      </c>
      <c r="E10" s="71">
        <f t="shared" si="0"/>
        <v>0.81720517620249045</v>
      </c>
      <c r="F10" s="19">
        <v>4492</v>
      </c>
      <c r="G10" s="71">
        <f t="shared" si="1"/>
        <v>0.18279482379750955</v>
      </c>
      <c r="H10" s="19">
        <f t="shared" si="2"/>
        <v>24574</v>
      </c>
      <c r="I10" s="71">
        <f t="shared" si="3"/>
        <v>3.4623605312879099E-2</v>
      </c>
      <c r="J10" s="19">
        <v>19943</v>
      </c>
      <c r="K10" s="71">
        <f t="shared" si="4"/>
        <v>0.81951921101294434</v>
      </c>
      <c r="L10" s="19">
        <v>4392</v>
      </c>
      <c r="M10" s="90">
        <f t="shared" si="5"/>
        <v>0.18048078898705569</v>
      </c>
      <c r="N10" s="19">
        <f t="shared" si="6"/>
        <v>24335</v>
      </c>
      <c r="O10" s="71">
        <f t="shared" si="7"/>
        <v>3.4774817516162036E-2</v>
      </c>
    </row>
    <row r="11" spans="1:15" ht="13.5" customHeight="1">
      <c r="A11" s="17" t="s">
        <v>40</v>
      </c>
      <c r="B11" s="16"/>
      <c r="C11" s="18" t="s">
        <v>42</v>
      </c>
      <c r="D11" s="19">
        <v>21554</v>
      </c>
      <c r="E11" s="71">
        <f t="shared" si="0"/>
        <v>0.78563878257700015</v>
      </c>
      <c r="F11" s="19">
        <v>5881</v>
      </c>
      <c r="G11" s="71">
        <f t="shared" si="1"/>
        <v>0.21436121742299982</v>
      </c>
      <c r="H11" s="19">
        <f t="shared" si="2"/>
        <v>27435</v>
      </c>
      <c r="I11" s="71">
        <f t="shared" si="3"/>
        <v>3.8654619181201187E-2</v>
      </c>
      <c r="J11" s="19">
        <v>21431</v>
      </c>
      <c r="K11" s="71">
        <f t="shared" si="4"/>
        <v>0.78839715998969939</v>
      </c>
      <c r="L11" s="19">
        <v>5752</v>
      </c>
      <c r="M11" s="90">
        <f t="shared" si="5"/>
        <v>0.21160284001030055</v>
      </c>
      <c r="N11" s="19">
        <f t="shared" si="6"/>
        <v>27183</v>
      </c>
      <c r="O11" s="71">
        <f t="shared" si="7"/>
        <v>3.8844621513944223E-2</v>
      </c>
    </row>
    <row r="12" spans="1:15" ht="13.5" customHeight="1">
      <c r="A12" s="17" t="s">
        <v>43</v>
      </c>
      <c r="B12" s="16"/>
      <c r="C12" s="18" t="s">
        <v>45</v>
      </c>
      <c r="D12" s="19">
        <v>24563</v>
      </c>
      <c r="E12" s="71">
        <f t="shared" si="0"/>
        <v>0.78378378378378377</v>
      </c>
      <c r="F12" s="19">
        <v>6776</v>
      </c>
      <c r="G12" s="71">
        <f t="shared" si="1"/>
        <v>0.21621621621621623</v>
      </c>
      <c r="H12" s="19">
        <f t="shared" si="2"/>
        <v>31339</v>
      </c>
      <c r="I12" s="71">
        <f t="shared" si="3"/>
        <v>4.4155170786209737E-2</v>
      </c>
      <c r="J12" s="19">
        <v>24357</v>
      </c>
      <c r="K12" s="71">
        <f t="shared" si="4"/>
        <v>0.78781899925607268</v>
      </c>
      <c r="L12" s="19">
        <v>6560</v>
      </c>
      <c r="M12" s="90">
        <f t="shared" si="5"/>
        <v>0.21218100074392729</v>
      </c>
      <c r="N12" s="19">
        <f t="shared" si="6"/>
        <v>30917</v>
      </c>
      <c r="O12" s="71">
        <f t="shared" si="7"/>
        <v>4.4180523244182521E-2</v>
      </c>
    </row>
    <row r="13" spans="1:15" ht="13.5" customHeight="1">
      <c r="A13" s="17" t="s">
        <v>46</v>
      </c>
      <c r="B13" s="16"/>
      <c r="C13" s="18" t="s">
        <v>48</v>
      </c>
      <c r="D13" s="19">
        <v>46456</v>
      </c>
      <c r="E13" s="71">
        <f t="shared" si="0"/>
        <v>0.82185189116512758</v>
      </c>
      <c r="F13" s="19">
        <v>10070</v>
      </c>
      <c r="G13" s="71">
        <f t="shared" si="1"/>
        <v>0.17814810883487245</v>
      </c>
      <c r="H13" s="19">
        <f t="shared" si="2"/>
        <v>56526</v>
      </c>
      <c r="I13" s="71">
        <f t="shared" si="3"/>
        <v>7.9642464145674441E-2</v>
      </c>
      <c r="J13" s="19">
        <v>46055</v>
      </c>
      <c r="K13" s="71">
        <f t="shared" si="4"/>
        <v>0.82571356855995415</v>
      </c>
      <c r="L13" s="19">
        <v>9721</v>
      </c>
      <c r="M13" s="90">
        <f t="shared" si="5"/>
        <v>0.17428643144004591</v>
      </c>
      <c r="N13" s="19">
        <f t="shared" si="6"/>
        <v>55776</v>
      </c>
      <c r="O13" s="71">
        <f t="shared" si="7"/>
        <v>7.970413896780168E-2</v>
      </c>
    </row>
    <row r="14" spans="1:15" ht="13.5" customHeight="1">
      <c r="A14" s="17" t="s">
        <v>49</v>
      </c>
      <c r="B14" s="16"/>
      <c r="C14" s="18" t="s">
        <v>51</v>
      </c>
      <c r="D14" s="19">
        <v>51527</v>
      </c>
      <c r="E14" s="71">
        <f t="shared" si="0"/>
        <v>0.79845970278772105</v>
      </c>
      <c r="F14" s="19">
        <v>13006</v>
      </c>
      <c r="G14" s="71">
        <f t="shared" si="1"/>
        <v>0.20154029721227898</v>
      </c>
      <c r="H14" s="19">
        <f t="shared" si="2"/>
        <v>64533</v>
      </c>
      <c r="I14" s="71">
        <f t="shared" si="3"/>
        <v>9.0923948956459139E-2</v>
      </c>
      <c r="J14" s="19">
        <v>51063</v>
      </c>
      <c r="K14" s="71">
        <f t="shared" si="4"/>
        <v>0.80176799397060672</v>
      </c>
      <c r="L14" s="19">
        <v>12625</v>
      </c>
      <c r="M14" s="90">
        <f t="shared" si="5"/>
        <v>0.19823200602939328</v>
      </c>
      <c r="N14" s="19">
        <f t="shared" si="6"/>
        <v>63688</v>
      </c>
      <c r="O14" s="71">
        <f t="shared" si="7"/>
        <v>9.1010420298719044E-2</v>
      </c>
    </row>
    <row r="15" spans="1:15" ht="13.5" customHeight="1">
      <c r="A15" s="17" t="s">
        <v>52</v>
      </c>
      <c r="B15" s="16"/>
      <c r="C15" s="18" t="s">
        <v>54</v>
      </c>
      <c r="D15" s="19">
        <v>24631</v>
      </c>
      <c r="E15" s="71">
        <f t="shared" si="0"/>
        <v>0.77724834332597037</v>
      </c>
      <c r="F15" s="19">
        <v>7059</v>
      </c>
      <c r="G15" s="71">
        <f t="shared" si="1"/>
        <v>0.22275165667402966</v>
      </c>
      <c r="H15" s="19">
        <f t="shared" si="2"/>
        <v>31690</v>
      </c>
      <c r="I15" s="71">
        <f t="shared" si="3"/>
        <v>4.4649713207664136E-2</v>
      </c>
      <c r="J15" s="19">
        <v>24430</v>
      </c>
      <c r="K15" s="71">
        <f t="shared" si="4"/>
        <v>0.78181003584229392</v>
      </c>
      <c r="L15" s="19">
        <v>6818</v>
      </c>
      <c r="M15" s="90">
        <f t="shared" si="5"/>
        <v>0.21818996415770608</v>
      </c>
      <c r="N15" s="19">
        <f t="shared" si="6"/>
        <v>31248</v>
      </c>
      <c r="O15" s="71">
        <f t="shared" si="7"/>
        <v>4.4653523638587683E-2</v>
      </c>
    </row>
    <row r="16" spans="1:15" ht="13.5" customHeight="1">
      <c r="A16" s="17" t="s">
        <v>55</v>
      </c>
      <c r="B16" s="16"/>
      <c r="C16" s="18" t="s">
        <v>57</v>
      </c>
      <c r="D16" s="19">
        <v>19805</v>
      </c>
      <c r="E16" s="71">
        <f t="shared" si="0"/>
        <v>0.80678670360110805</v>
      </c>
      <c r="F16" s="19">
        <v>4743</v>
      </c>
      <c r="G16" s="71">
        <f t="shared" si="1"/>
        <v>0.19321329639889195</v>
      </c>
      <c r="H16" s="19">
        <f t="shared" si="2"/>
        <v>24548</v>
      </c>
      <c r="I16" s="71">
        <f t="shared" si="3"/>
        <v>3.4586972540919511E-2</v>
      </c>
      <c r="J16" s="19">
        <v>19639</v>
      </c>
      <c r="K16" s="71">
        <f t="shared" si="4"/>
        <v>0.8108922746603906</v>
      </c>
      <c r="L16" s="19">
        <v>4580</v>
      </c>
      <c r="M16" s="90">
        <f t="shared" si="5"/>
        <v>0.1891077253396094</v>
      </c>
      <c r="N16" s="19">
        <f t="shared" si="6"/>
        <v>24219</v>
      </c>
      <c r="O16" s="71">
        <f t="shared" si="7"/>
        <v>3.4609053027488325E-2</v>
      </c>
    </row>
    <row r="17" spans="1:15" ht="13.5" customHeight="1">
      <c r="A17" s="17" t="s">
        <v>58</v>
      </c>
      <c r="B17" s="16"/>
      <c r="C17" s="18" t="s">
        <v>60</v>
      </c>
      <c r="D17" s="19">
        <v>39564</v>
      </c>
      <c r="E17" s="71">
        <f t="shared" si="0"/>
        <v>0.79762912785774764</v>
      </c>
      <c r="F17" s="19">
        <v>10038</v>
      </c>
      <c r="G17" s="71">
        <f t="shared" si="1"/>
        <v>0.20237087214225233</v>
      </c>
      <c r="H17" s="19">
        <f t="shared" si="2"/>
        <v>49602</v>
      </c>
      <c r="I17" s="71">
        <f t="shared" si="3"/>
        <v>6.9886875182283259E-2</v>
      </c>
      <c r="J17" s="19">
        <v>39028</v>
      </c>
      <c r="K17" s="71">
        <f t="shared" si="4"/>
        <v>0.8029956998539185</v>
      </c>
      <c r="L17" s="19">
        <v>9575</v>
      </c>
      <c r="M17" s="90">
        <f t="shared" si="5"/>
        <v>0.19700430014608153</v>
      </c>
      <c r="N17" s="19">
        <f t="shared" si="6"/>
        <v>48603</v>
      </c>
      <c r="O17" s="71">
        <f t="shared" si="7"/>
        <v>6.9453891750072883E-2</v>
      </c>
    </row>
    <row r="18" spans="1:15" ht="13.5" customHeight="1">
      <c r="A18" s="17" t="s">
        <v>61</v>
      </c>
      <c r="B18" s="16"/>
      <c r="C18" s="18" t="s">
        <v>63</v>
      </c>
      <c r="D18" s="19">
        <v>30375</v>
      </c>
      <c r="E18" s="71">
        <f t="shared" si="0"/>
        <v>0.82343851659076117</v>
      </c>
      <c r="F18" s="19">
        <v>6513</v>
      </c>
      <c r="G18" s="71">
        <f t="shared" si="1"/>
        <v>0.17656148340923877</v>
      </c>
      <c r="H18" s="19">
        <f t="shared" si="2"/>
        <v>36888</v>
      </c>
      <c r="I18" s="71">
        <f t="shared" si="3"/>
        <v>5.1973449694045909E-2</v>
      </c>
      <c r="J18" s="19">
        <v>30139</v>
      </c>
      <c r="K18" s="71">
        <f t="shared" si="4"/>
        <v>0.82656391410470886</v>
      </c>
      <c r="L18" s="19">
        <v>6324</v>
      </c>
      <c r="M18" s="90">
        <f t="shared" si="5"/>
        <v>0.17343608589529111</v>
      </c>
      <c r="N18" s="19">
        <f t="shared" si="6"/>
        <v>36463</v>
      </c>
      <c r="O18" s="71">
        <f t="shared" si="7"/>
        <v>5.2105780607841233E-2</v>
      </c>
    </row>
    <row r="19" spans="1:15" ht="13.5" customHeight="1">
      <c r="A19" s="17" t="s">
        <v>64</v>
      </c>
      <c r="B19" s="16"/>
      <c r="C19" s="18" t="s">
        <v>66</v>
      </c>
      <c r="D19" s="19">
        <v>52673</v>
      </c>
      <c r="E19" s="71">
        <f t="shared" si="0"/>
        <v>0.8148291384991414</v>
      </c>
      <c r="F19" s="19">
        <v>11970</v>
      </c>
      <c r="G19" s="71">
        <f t="shared" si="1"/>
        <v>0.18517086150085857</v>
      </c>
      <c r="H19" s="19">
        <f t="shared" si="2"/>
        <v>64643</v>
      </c>
      <c r="I19" s="71">
        <f t="shared" si="3"/>
        <v>9.1078933760903535E-2</v>
      </c>
      <c r="J19" s="19">
        <v>52111</v>
      </c>
      <c r="K19" s="71">
        <f t="shared" si="4"/>
        <v>0.81908489335282375</v>
      </c>
      <c r="L19" s="19">
        <v>11510</v>
      </c>
      <c r="M19" s="90">
        <f t="shared" si="5"/>
        <v>0.18091510664717625</v>
      </c>
      <c r="N19" s="19">
        <f t="shared" si="6"/>
        <v>63621</v>
      </c>
      <c r="O19" s="71">
        <f t="shared" si="7"/>
        <v>9.091467701646784E-2</v>
      </c>
    </row>
    <row r="20" spans="1:15" ht="13.5" customHeight="1">
      <c r="A20" s="17" t="s">
        <v>67</v>
      </c>
      <c r="B20" s="16"/>
      <c r="C20" s="18" t="s">
        <v>69</v>
      </c>
      <c r="D20" s="19">
        <v>47313</v>
      </c>
      <c r="E20" s="71">
        <f t="shared" si="0"/>
        <v>0.80807856532877886</v>
      </c>
      <c r="F20" s="19">
        <v>11237</v>
      </c>
      <c r="G20" s="71">
        <f t="shared" si="1"/>
        <v>0.19192143467122119</v>
      </c>
      <c r="H20" s="19">
        <f t="shared" si="2"/>
        <v>58550</v>
      </c>
      <c r="I20" s="71">
        <f t="shared" si="3"/>
        <v>8.2494184547451416E-2</v>
      </c>
      <c r="J20" s="19">
        <v>46576</v>
      </c>
      <c r="K20" s="71">
        <f t="shared" si="4"/>
        <v>0.81236264694596572</v>
      </c>
      <c r="L20" s="19">
        <v>10758</v>
      </c>
      <c r="M20" s="90">
        <f t="shared" si="5"/>
        <v>0.18763735305403426</v>
      </c>
      <c r="N20" s="19">
        <f t="shared" si="6"/>
        <v>57334</v>
      </c>
      <c r="O20" s="71">
        <f t="shared" si="7"/>
        <v>8.193052753119516E-2</v>
      </c>
    </row>
    <row r="21" spans="1:15" ht="13.5" customHeight="1">
      <c r="A21" s="17" t="s">
        <v>70</v>
      </c>
      <c r="B21" s="16"/>
      <c r="C21" s="18" t="s">
        <v>72</v>
      </c>
      <c r="D21" s="19">
        <v>43722</v>
      </c>
      <c r="E21" s="71">
        <f t="shared" si="0"/>
        <v>0.81647058823529417</v>
      </c>
      <c r="F21" s="19">
        <v>9828</v>
      </c>
      <c r="G21" s="71">
        <f t="shared" si="1"/>
        <v>0.18352941176470589</v>
      </c>
      <c r="H21" s="19">
        <f t="shared" si="2"/>
        <v>53550</v>
      </c>
      <c r="I21" s="71">
        <f t="shared" si="3"/>
        <v>7.544942070906957E-2</v>
      </c>
      <c r="J21" s="19">
        <v>43197</v>
      </c>
      <c r="K21" s="71">
        <f t="shared" si="4"/>
        <v>0.81972408296487465</v>
      </c>
      <c r="L21" s="19">
        <v>9500</v>
      </c>
      <c r="M21" s="90">
        <f t="shared" si="5"/>
        <v>0.18027591703512533</v>
      </c>
      <c r="N21" s="19">
        <f t="shared" si="6"/>
        <v>52697</v>
      </c>
      <c r="O21" s="71">
        <f t="shared" si="7"/>
        <v>7.5304234996884767E-2</v>
      </c>
    </row>
    <row r="22" spans="1:15" ht="13.5" customHeight="1">
      <c r="A22" s="17" t="s">
        <v>73</v>
      </c>
      <c r="B22" s="16"/>
      <c r="C22" s="18" t="s">
        <v>75</v>
      </c>
      <c r="D22" s="19">
        <v>39240</v>
      </c>
      <c r="E22" s="71">
        <f t="shared" si="0"/>
        <v>0.80345625422305944</v>
      </c>
      <c r="F22" s="19">
        <v>9599</v>
      </c>
      <c r="G22" s="71">
        <f t="shared" si="1"/>
        <v>0.19654374577694056</v>
      </c>
      <c r="H22" s="19">
        <f t="shared" si="2"/>
        <v>48839</v>
      </c>
      <c r="I22" s="71">
        <f t="shared" si="3"/>
        <v>6.8811844220546189E-2</v>
      </c>
      <c r="J22" s="19">
        <v>38888</v>
      </c>
      <c r="K22" s="71">
        <f t="shared" si="4"/>
        <v>0.80744155143058838</v>
      </c>
      <c r="L22" s="19">
        <v>9274</v>
      </c>
      <c r="M22" s="90">
        <f t="shared" si="5"/>
        <v>0.19255844856941157</v>
      </c>
      <c r="N22" s="19">
        <f t="shared" si="6"/>
        <v>48162</v>
      </c>
      <c r="O22" s="71">
        <f t="shared" si="7"/>
        <v>6.8823700892270231E-2</v>
      </c>
    </row>
    <row r="23" spans="1:15" ht="13.5" customHeight="1">
      <c r="A23" s="194">
        <v>2025</v>
      </c>
      <c r="B23" s="128"/>
      <c r="C23" s="195"/>
      <c r="D23" s="91">
        <f>SUM(D6:D22)</f>
        <v>573742</v>
      </c>
      <c r="E23" s="89">
        <f t="shared" si="0"/>
        <v>0.80837537883217536</v>
      </c>
      <c r="F23" s="91">
        <f t="shared" ref="F23:N23" si="8">SUM(F6:F22)</f>
        <v>136005</v>
      </c>
      <c r="G23" s="89">
        <f t="shared" si="1"/>
        <v>0.19162462116782458</v>
      </c>
      <c r="H23" s="91">
        <f t="shared" si="8"/>
        <v>709747</v>
      </c>
      <c r="I23" s="89">
        <f t="shared" si="3"/>
        <v>1</v>
      </c>
      <c r="J23" s="91">
        <f t="shared" si="8"/>
        <v>568303</v>
      </c>
      <c r="K23" s="89">
        <f t="shared" si="4"/>
        <v>0.81210738109255942</v>
      </c>
      <c r="L23" s="91">
        <f t="shared" si="8"/>
        <v>131485</v>
      </c>
      <c r="M23" s="92">
        <f t="shared" si="5"/>
        <v>0.18789261890744055</v>
      </c>
      <c r="N23" s="91">
        <f t="shared" si="8"/>
        <v>699788</v>
      </c>
      <c r="O23" s="89">
        <f t="shared" si="7"/>
        <v>1</v>
      </c>
    </row>
    <row r="24" spans="1:15" ht="14.25" customHeight="1">
      <c r="A24" s="191">
        <f t="shared" ref="A24:A27" si="9">A23-1</f>
        <v>2024</v>
      </c>
      <c r="B24" s="192"/>
      <c r="C24" s="193"/>
      <c r="D24" s="93">
        <v>565978</v>
      </c>
      <c r="E24" s="94">
        <f>D24/H24</f>
        <v>0.81071735518249011</v>
      </c>
      <c r="F24" s="93">
        <v>132142</v>
      </c>
      <c r="G24" s="94">
        <f>F24/H24</f>
        <v>0.18928264481750989</v>
      </c>
      <c r="H24" s="93">
        <f>D24+F24</f>
        <v>698120</v>
      </c>
      <c r="I24" s="94">
        <f>E24+G24</f>
        <v>1</v>
      </c>
      <c r="J24" s="93">
        <v>560166</v>
      </c>
      <c r="K24" s="94">
        <f>J24/N24</f>
        <v>0.81343217477800611</v>
      </c>
      <c r="L24" s="93">
        <v>128479</v>
      </c>
      <c r="M24" s="95">
        <f>L24/N24</f>
        <v>0.18656782522199392</v>
      </c>
      <c r="N24" s="93">
        <f>J24+L24</f>
        <v>688645</v>
      </c>
      <c r="O24" s="94">
        <f>K24+M24</f>
        <v>1</v>
      </c>
    </row>
    <row r="25" spans="1:15" ht="14.4" customHeight="1">
      <c r="A25" s="191">
        <f t="shared" si="9"/>
        <v>2023</v>
      </c>
      <c r="B25" s="192"/>
      <c r="C25" s="193"/>
      <c r="D25" s="93">
        <v>559443</v>
      </c>
      <c r="E25" s="94">
        <f>D25/H25</f>
        <v>0.80955502496201437</v>
      </c>
      <c r="F25" s="93">
        <v>131607</v>
      </c>
      <c r="G25" s="94">
        <f>F25/H25</f>
        <v>0.19044497503798569</v>
      </c>
      <c r="H25" s="93">
        <f t="shared" ref="H25:H27" si="10">D25+F25</f>
        <v>691050</v>
      </c>
      <c r="I25" s="94">
        <f t="shared" ref="I25:I27" si="11">E25+G25</f>
        <v>1</v>
      </c>
      <c r="J25" s="93">
        <v>558694</v>
      </c>
      <c r="K25" s="94">
        <f>J25/N25</f>
        <v>0.81091664900735305</v>
      </c>
      <c r="L25" s="93">
        <v>130272</v>
      </c>
      <c r="M25" s="95">
        <f>L25/N25</f>
        <v>0.18908335099264695</v>
      </c>
      <c r="N25" s="93">
        <f t="shared" ref="N25:N27" si="12">J25+L25</f>
        <v>688966</v>
      </c>
      <c r="O25" s="94">
        <f t="shared" ref="O25:O27" si="13">K25+M25</f>
        <v>1</v>
      </c>
    </row>
    <row r="26" spans="1:15" ht="13.5" customHeight="1">
      <c r="A26" s="191">
        <f t="shared" si="9"/>
        <v>2022</v>
      </c>
      <c r="B26" s="192"/>
      <c r="C26" s="193"/>
      <c r="D26" s="93">
        <v>559070</v>
      </c>
      <c r="E26" s="94">
        <f>D26/H26</f>
        <v>0.80867941394717768</v>
      </c>
      <c r="F26" s="93">
        <v>132267</v>
      </c>
      <c r="G26" s="94">
        <f>F26/H26</f>
        <v>0.19132058605282229</v>
      </c>
      <c r="H26" s="93">
        <f t="shared" si="10"/>
        <v>691337</v>
      </c>
      <c r="I26" s="94">
        <f t="shared" si="11"/>
        <v>1</v>
      </c>
      <c r="J26" s="93">
        <v>558027</v>
      </c>
      <c r="K26" s="94">
        <f>J26/N26</f>
        <v>0.81118007907896272</v>
      </c>
      <c r="L26" s="93">
        <v>129893</v>
      </c>
      <c r="M26" s="95">
        <f>L26/N26</f>
        <v>0.18881992092103733</v>
      </c>
      <c r="N26" s="93">
        <f t="shared" si="12"/>
        <v>687920</v>
      </c>
      <c r="O26" s="94">
        <f t="shared" si="13"/>
        <v>1</v>
      </c>
    </row>
    <row r="27" spans="1:15" ht="14.25" customHeight="1">
      <c r="A27" s="191">
        <f t="shared" si="9"/>
        <v>2021</v>
      </c>
      <c r="B27" s="192"/>
      <c r="C27" s="193"/>
      <c r="D27" s="93">
        <v>545943</v>
      </c>
      <c r="E27" s="94">
        <f>D27/H27</f>
        <v>0.804813760509002</v>
      </c>
      <c r="F27" s="93">
        <v>132404</v>
      </c>
      <c r="G27" s="94">
        <f>F27/H27</f>
        <v>0.19518623949099798</v>
      </c>
      <c r="H27" s="93">
        <f t="shared" si="10"/>
        <v>678347</v>
      </c>
      <c r="I27" s="94">
        <f t="shared" si="11"/>
        <v>1</v>
      </c>
      <c r="J27" s="93">
        <v>544896</v>
      </c>
      <c r="K27" s="94">
        <f>J27/N27</f>
        <v>0.80701182757160084</v>
      </c>
      <c r="L27" s="93">
        <v>130306</v>
      </c>
      <c r="M27" s="95">
        <f>L27/N27</f>
        <v>0.19298817242839922</v>
      </c>
      <c r="N27" s="93">
        <f t="shared" si="12"/>
        <v>675202</v>
      </c>
      <c r="O27" s="94">
        <f t="shared" si="13"/>
        <v>1</v>
      </c>
    </row>
    <row r="28" spans="1:15" ht="14.25" customHeight="1"/>
    <row r="29" spans="1:15" ht="14.25" customHeight="1"/>
    <row r="30" spans="1:15" ht="14.25" customHeight="1"/>
    <row r="31" spans="1:15" ht="14.25" customHeight="1"/>
    <row r="32" spans="1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">
    <mergeCell ref="A27:C27"/>
    <mergeCell ref="A23:C23"/>
    <mergeCell ref="A24:C24"/>
    <mergeCell ref="A25:C25"/>
    <mergeCell ref="A26:C26"/>
    <mergeCell ref="A1:O1"/>
    <mergeCell ref="A2:O2"/>
    <mergeCell ref="J3:O3"/>
    <mergeCell ref="L4:M4"/>
    <mergeCell ref="F4:G4"/>
    <mergeCell ref="H4:I4"/>
    <mergeCell ref="J4:K4"/>
    <mergeCell ref="A3:A5"/>
    <mergeCell ref="B3:C4"/>
    <mergeCell ref="D3:I3"/>
    <mergeCell ref="D4:E4"/>
    <mergeCell ref="N4:O4"/>
  </mergeCells>
  <pageMargins left="0.75" right="0.75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2F8B-2BB8-4B27-9E8C-7FF239BD9E20}">
  <sheetPr>
    <tabColor theme="4" tint="0.39997558519241921"/>
  </sheetPr>
  <dimension ref="A1:L998"/>
  <sheetViews>
    <sheetView workbookViewId="0">
      <selection activeCell="J23" sqref="J23"/>
    </sheetView>
  </sheetViews>
  <sheetFormatPr defaultColWidth="14.44140625" defaultRowHeight="15" customHeight="1"/>
  <cols>
    <col min="1" max="1" width="8.6640625" style="112" customWidth="1"/>
    <col min="2" max="2" width="8.6640625" style="112" hidden="1" customWidth="1"/>
    <col min="3" max="3" width="18.5546875" style="112" customWidth="1"/>
    <col min="4" max="4" width="8.6640625" style="112" customWidth="1"/>
    <col min="5" max="5" width="10" style="112" customWidth="1"/>
    <col min="6" max="6" width="9.6640625" style="112" customWidth="1"/>
    <col min="7" max="15" width="8.6640625" style="112" customWidth="1"/>
    <col min="16" max="16384" width="14.44140625" style="112"/>
  </cols>
  <sheetData>
    <row r="1" spans="1:12" ht="18.75" customHeight="1">
      <c r="A1" s="198" t="s">
        <v>161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15" customHeight="1">
      <c r="A2" s="200"/>
      <c r="B2" s="201"/>
      <c r="C2" s="201"/>
    </row>
    <row r="3" spans="1:12" ht="15" customHeight="1">
      <c r="A3" s="202" t="s">
        <v>16</v>
      </c>
      <c r="B3" s="204" t="s">
        <v>1</v>
      </c>
      <c r="C3" s="205"/>
      <c r="D3" s="208" t="s">
        <v>160</v>
      </c>
      <c r="E3" s="209"/>
      <c r="F3" s="210"/>
    </row>
    <row r="4" spans="1:12" ht="15" customHeight="1">
      <c r="A4" s="203"/>
      <c r="B4" s="206"/>
      <c r="C4" s="207"/>
      <c r="D4" s="115" t="s">
        <v>22</v>
      </c>
      <c r="E4" s="115" t="s">
        <v>23</v>
      </c>
      <c r="F4" s="115" t="s">
        <v>4</v>
      </c>
    </row>
    <row r="5" spans="1:12" ht="15" customHeight="1">
      <c r="A5" s="119" t="s">
        <v>25</v>
      </c>
      <c r="B5" s="115"/>
      <c r="C5" s="116" t="s">
        <v>27</v>
      </c>
      <c r="D5" s="120">
        <v>13763</v>
      </c>
      <c r="E5" s="121">
        <v>12593</v>
      </c>
      <c r="F5" s="120">
        <f t="shared" ref="F5:F21" si="0">SUM(D5:E5)</f>
        <v>26356</v>
      </c>
    </row>
    <row r="6" spans="1:12" ht="15" customHeight="1">
      <c r="A6" s="119" t="s">
        <v>28</v>
      </c>
      <c r="B6" s="115"/>
      <c r="C6" s="116" t="s">
        <v>30</v>
      </c>
      <c r="D6" s="120">
        <v>23345</v>
      </c>
      <c r="E6" s="121">
        <v>20597</v>
      </c>
      <c r="F6" s="120">
        <f t="shared" si="0"/>
        <v>43942</v>
      </c>
    </row>
    <row r="7" spans="1:12" ht="15" customHeight="1">
      <c r="A7" s="119" t="s">
        <v>31</v>
      </c>
      <c r="B7" s="115"/>
      <c r="C7" s="116" t="s">
        <v>33</v>
      </c>
      <c r="D7" s="120">
        <v>25950</v>
      </c>
      <c r="E7" s="121">
        <v>23656</v>
      </c>
      <c r="F7" s="120">
        <f t="shared" si="0"/>
        <v>49606</v>
      </c>
    </row>
    <row r="8" spans="1:12" ht="15" customHeight="1">
      <c r="A8" s="119" t="s">
        <v>34</v>
      </c>
      <c r="B8" s="115"/>
      <c r="C8" s="116" t="s">
        <v>36</v>
      </c>
      <c r="D8" s="120">
        <v>30317</v>
      </c>
      <c r="E8" s="121">
        <v>27115</v>
      </c>
      <c r="F8" s="120">
        <f t="shared" si="0"/>
        <v>57432</v>
      </c>
    </row>
    <row r="9" spans="1:12" ht="15" customHeight="1">
      <c r="A9" s="119" t="s">
        <v>37</v>
      </c>
      <c r="B9" s="115"/>
      <c r="C9" s="116" t="s">
        <v>39</v>
      </c>
      <c r="D9" s="120">
        <v>16884</v>
      </c>
      <c r="E9" s="121">
        <v>15265</v>
      </c>
      <c r="F9" s="120">
        <f t="shared" si="0"/>
        <v>32149</v>
      </c>
    </row>
    <row r="10" spans="1:12" ht="15" customHeight="1">
      <c r="A10" s="119" t="s">
        <v>40</v>
      </c>
      <c r="B10" s="115"/>
      <c r="C10" s="116" t="s">
        <v>42</v>
      </c>
      <c r="D10" s="120">
        <v>18035</v>
      </c>
      <c r="E10" s="121">
        <v>16287</v>
      </c>
      <c r="F10" s="120">
        <f t="shared" si="0"/>
        <v>34322</v>
      </c>
    </row>
    <row r="11" spans="1:12" ht="15" customHeight="1">
      <c r="A11" s="119" t="s">
        <v>43</v>
      </c>
      <c r="B11" s="115"/>
      <c r="C11" s="116" t="s">
        <v>45</v>
      </c>
      <c r="D11" s="120">
        <v>21663</v>
      </c>
      <c r="E11" s="121">
        <v>19740</v>
      </c>
      <c r="F11" s="120">
        <f t="shared" si="0"/>
        <v>41403</v>
      </c>
    </row>
    <row r="12" spans="1:12" ht="15" customHeight="1">
      <c r="A12" s="119" t="s">
        <v>46</v>
      </c>
      <c r="B12" s="115"/>
      <c r="C12" s="116" t="s">
        <v>48</v>
      </c>
      <c r="D12" s="120">
        <v>43156</v>
      </c>
      <c r="E12" s="121">
        <v>39440</v>
      </c>
      <c r="F12" s="120">
        <f t="shared" si="0"/>
        <v>82596</v>
      </c>
    </row>
    <row r="13" spans="1:12" ht="15" customHeight="1">
      <c r="A13" s="119" t="s">
        <v>49</v>
      </c>
      <c r="B13" s="115"/>
      <c r="C13" s="116" t="s">
        <v>51</v>
      </c>
      <c r="D13" s="120">
        <v>48341</v>
      </c>
      <c r="E13" s="121">
        <v>44523</v>
      </c>
      <c r="F13" s="120">
        <f t="shared" si="0"/>
        <v>92864</v>
      </c>
    </row>
    <row r="14" spans="1:12" ht="15" customHeight="1">
      <c r="A14" s="119" t="s">
        <v>52</v>
      </c>
      <c r="B14" s="115"/>
      <c r="C14" s="116" t="s">
        <v>54</v>
      </c>
      <c r="D14" s="120">
        <v>22072</v>
      </c>
      <c r="E14" s="121">
        <v>21101</v>
      </c>
      <c r="F14" s="120">
        <f t="shared" si="0"/>
        <v>43173</v>
      </c>
    </row>
    <row r="15" spans="1:12" ht="15" customHeight="1">
      <c r="A15" s="119" t="s">
        <v>55</v>
      </c>
      <c r="B15" s="115"/>
      <c r="C15" s="116" t="s">
        <v>57</v>
      </c>
      <c r="D15" s="120">
        <v>15825</v>
      </c>
      <c r="E15" s="121">
        <v>15038</v>
      </c>
      <c r="F15" s="120">
        <f t="shared" si="0"/>
        <v>30863</v>
      </c>
    </row>
    <row r="16" spans="1:12" ht="15" customHeight="1">
      <c r="A16" s="119" t="s">
        <v>58</v>
      </c>
      <c r="B16" s="115"/>
      <c r="C16" s="116" t="s">
        <v>60</v>
      </c>
      <c r="D16" s="120">
        <v>36224</v>
      </c>
      <c r="E16" s="121">
        <v>33795</v>
      </c>
      <c r="F16" s="120">
        <f t="shared" si="0"/>
        <v>70019</v>
      </c>
    </row>
    <row r="17" spans="1:6" ht="15" customHeight="1">
      <c r="A17" s="119" t="s">
        <v>61</v>
      </c>
      <c r="B17" s="115"/>
      <c r="C17" s="116" t="s">
        <v>63</v>
      </c>
      <c r="D17" s="120">
        <v>29594</v>
      </c>
      <c r="E17" s="121">
        <v>27373</v>
      </c>
      <c r="F17" s="120">
        <f t="shared" si="0"/>
        <v>56967</v>
      </c>
    </row>
    <row r="18" spans="1:6" ht="15" customHeight="1">
      <c r="A18" s="119" t="s">
        <v>64</v>
      </c>
      <c r="B18" s="115"/>
      <c r="C18" s="116" t="s">
        <v>66</v>
      </c>
      <c r="D18" s="120">
        <v>50316</v>
      </c>
      <c r="E18" s="121">
        <v>46085</v>
      </c>
      <c r="F18" s="120">
        <f t="shared" si="0"/>
        <v>96401</v>
      </c>
    </row>
    <row r="19" spans="1:6" ht="15" customHeight="1">
      <c r="A19" s="119" t="s">
        <v>67</v>
      </c>
      <c r="B19" s="115"/>
      <c r="C19" s="116" t="s">
        <v>69</v>
      </c>
      <c r="D19" s="120">
        <v>40149</v>
      </c>
      <c r="E19" s="121">
        <v>37814</v>
      </c>
      <c r="F19" s="120">
        <f t="shared" si="0"/>
        <v>77963</v>
      </c>
    </row>
    <row r="20" spans="1:6" ht="15" customHeight="1">
      <c r="A20" s="119" t="s">
        <v>70</v>
      </c>
      <c r="B20" s="115"/>
      <c r="C20" s="116" t="s">
        <v>72</v>
      </c>
      <c r="D20" s="120">
        <v>37225</v>
      </c>
      <c r="E20" s="121">
        <v>33387</v>
      </c>
      <c r="F20" s="120">
        <f t="shared" si="0"/>
        <v>70612</v>
      </c>
    </row>
    <row r="21" spans="1:6" ht="15" customHeight="1">
      <c r="A21" s="119" t="s">
        <v>73</v>
      </c>
      <c r="B21" s="115"/>
      <c r="C21" s="116" t="s">
        <v>75</v>
      </c>
      <c r="D21" s="122">
        <v>29870</v>
      </c>
      <c r="E21" s="123">
        <v>28544</v>
      </c>
      <c r="F21" s="122">
        <f t="shared" si="0"/>
        <v>58414</v>
      </c>
    </row>
    <row r="22" spans="1:6" ht="15" customHeight="1" thickBot="1">
      <c r="A22" s="211">
        <v>2025</v>
      </c>
      <c r="B22" s="212"/>
      <c r="C22" s="212"/>
      <c r="D22" s="126">
        <f>SUM(D5:D21)</f>
        <v>502729</v>
      </c>
      <c r="E22" s="126">
        <f t="shared" ref="E22:F22" si="1">SUM(E5:E21)</f>
        <v>462353</v>
      </c>
      <c r="F22" s="126">
        <f t="shared" si="1"/>
        <v>965082</v>
      </c>
    </row>
    <row r="23" spans="1:6" ht="15" customHeight="1" thickBot="1">
      <c r="A23" s="196">
        <f t="shared" ref="A23:A26" si="2">A22-1</f>
        <v>2024</v>
      </c>
      <c r="B23" s="197"/>
      <c r="C23" s="197"/>
      <c r="D23" s="126">
        <v>473495</v>
      </c>
      <c r="E23" s="126">
        <v>435264</v>
      </c>
      <c r="F23" s="126">
        <v>908759</v>
      </c>
    </row>
    <row r="24" spans="1:6" ht="15" customHeight="1" thickBot="1">
      <c r="A24" s="196">
        <f t="shared" si="2"/>
        <v>2023</v>
      </c>
      <c r="B24" s="197"/>
      <c r="C24" s="197"/>
      <c r="D24" s="126">
        <v>456368</v>
      </c>
      <c r="E24" s="126">
        <v>419914</v>
      </c>
      <c r="F24" s="126">
        <v>876282</v>
      </c>
    </row>
    <row r="25" spans="1:6" ht="15" customHeight="1" thickBot="1">
      <c r="A25" s="196">
        <f t="shared" si="2"/>
        <v>2022</v>
      </c>
      <c r="B25" s="197"/>
      <c r="C25" s="197"/>
      <c r="D25" s="124"/>
      <c r="E25" s="125"/>
      <c r="F25" s="124"/>
    </row>
    <row r="26" spans="1:6" ht="14.25" customHeight="1" thickBot="1">
      <c r="A26" s="196">
        <f t="shared" si="2"/>
        <v>2021</v>
      </c>
      <c r="B26" s="197"/>
      <c r="C26" s="197"/>
      <c r="D26" s="124"/>
      <c r="E26" s="125"/>
      <c r="F26" s="124"/>
    </row>
    <row r="27" spans="1:6" ht="14.25" customHeight="1"/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0">
    <mergeCell ref="A23:C23"/>
    <mergeCell ref="A24:C24"/>
    <mergeCell ref="A25:C25"/>
    <mergeCell ref="A26:C26"/>
    <mergeCell ref="A1:L1"/>
    <mergeCell ref="A2:C2"/>
    <mergeCell ref="A3:A4"/>
    <mergeCell ref="B3:C4"/>
    <mergeCell ref="D3:F3"/>
    <mergeCell ref="A22:C2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F356-AEC9-4155-B8FF-22F8A58E88FC}">
  <dimension ref="A1:J996"/>
  <sheetViews>
    <sheetView topLeftCell="A7" workbookViewId="0">
      <selection activeCell="H31" sqref="H31"/>
    </sheetView>
  </sheetViews>
  <sheetFormatPr defaultColWidth="14.44140625" defaultRowHeight="15" customHeight="1"/>
  <cols>
    <col min="1" max="1" width="3.88671875" style="112" customWidth="1"/>
    <col min="2" max="2" width="9.109375" style="112" hidden="1" customWidth="1"/>
    <col min="3" max="3" width="17" style="112" customWidth="1"/>
    <col min="4" max="4" width="12.109375" style="112" customWidth="1"/>
    <col min="5" max="5" width="12.44140625" style="112" customWidth="1"/>
    <col min="6" max="6" width="12" style="112" customWidth="1"/>
    <col min="7" max="7" width="11.77734375" style="112" customWidth="1"/>
    <col min="8" max="8" width="11.6640625" style="112" customWidth="1"/>
    <col min="9" max="9" width="12.77734375" style="112" customWidth="1"/>
    <col min="10" max="10" width="12.88671875" style="112" customWidth="1"/>
    <col min="11" max="20" width="9.109375" style="112" customWidth="1"/>
    <col min="21" max="16384" width="14.44140625" style="112"/>
  </cols>
  <sheetData>
    <row r="1" spans="1:10" ht="47.25" customHeight="1">
      <c r="A1" s="214" t="s">
        <v>159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ht="30.75" customHeight="1">
      <c r="A2" s="113"/>
      <c r="B2" s="113"/>
      <c r="C2" s="113"/>
      <c r="D2" s="113"/>
    </row>
    <row r="3" spans="1:10" ht="14.4">
      <c r="A3" s="216" t="s">
        <v>16</v>
      </c>
      <c r="B3" s="217" t="s">
        <v>1</v>
      </c>
      <c r="C3" s="205"/>
      <c r="D3" s="252" t="s">
        <v>154</v>
      </c>
      <c r="E3" s="253" t="s">
        <v>155</v>
      </c>
      <c r="F3" s="254"/>
      <c r="G3" s="254"/>
      <c r="H3" s="254"/>
      <c r="I3" s="254"/>
      <c r="J3" s="255"/>
    </row>
    <row r="4" spans="1:10" ht="42" customHeight="1">
      <c r="A4" s="207"/>
      <c r="B4" s="206"/>
      <c r="C4" s="207"/>
      <c r="D4" s="252" t="s">
        <v>156</v>
      </c>
      <c r="E4" s="256" t="s">
        <v>157</v>
      </c>
      <c r="F4" s="256" t="s">
        <v>126</v>
      </c>
      <c r="G4" s="256" t="s">
        <v>127</v>
      </c>
      <c r="H4" s="256" t="s">
        <v>128</v>
      </c>
      <c r="I4" s="256" t="s">
        <v>129</v>
      </c>
      <c r="J4" s="257" t="s">
        <v>158</v>
      </c>
    </row>
    <row r="5" spans="1:10" ht="15" customHeight="1">
      <c r="A5" s="114">
        <v>1</v>
      </c>
      <c r="B5" s="115"/>
      <c r="C5" s="116" t="s">
        <v>27</v>
      </c>
      <c r="D5" s="117"/>
      <c r="E5" s="118"/>
      <c r="F5" s="118"/>
      <c r="G5" s="118"/>
      <c r="H5" s="118"/>
      <c r="I5" s="118"/>
      <c r="J5" s="118"/>
    </row>
    <row r="6" spans="1:10" ht="15" customHeight="1">
      <c r="A6" s="114">
        <v>2</v>
      </c>
      <c r="B6" s="115"/>
      <c r="C6" s="116" t="s">
        <v>30</v>
      </c>
      <c r="D6" s="117"/>
      <c r="E6" s="118"/>
      <c r="F6" s="118"/>
      <c r="G6" s="118"/>
      <c r="H6" s="118"/>
      <c r="I6" s="118"/>
      <c r="J6" s="118"/>
    </row>
    <row r="7" spans="1:10" ht="15" customHeight="1">
      <c r="A7" s="114">
        <v>3</v>
      </c>
      <c r="B7" s="115"/>
      <c r="C7" s="116" t="s">
        <v>33</v>
      </c>
      <c r="D7" s="117"/>
      <c r="E7" s="118"/>
      <c r="F7" s="118"/>
      <c r="G7" s="118"/>
      <c r="H7" s="118"/>
      <c r="I7" s="118"/>
      <c r="J7" s="118"/>
    </row>
    <row r="8" spans="1:10" ht="15" customHeight="1">
      <c r="A8" s="114">
        <v>4</v>
      </c>
      <c r="B8" s="115"/>
      <c r="C8" s="116" t="s">
        <v>36</v>
      </c>
      <c r="D8" s="117"/>
      <c r="E8" s="118"/>
      <c r="F8" s="118"/>
      <c r="G8" s="118"/>
      <c r="H8" s="118"/>
      <c r="I8" s="118"/>
      <c r="J8" s="118"/>
    </row>
    <row r="9" spans="1:10" ht="15" customHeight="1">
      <c r="A9" s="114">
        <v>5</v>
      </c>
      <c r="B9" s="115"/>
      <c r="C9" s="116" t="s">
        <v>39</v>
      </c>
      <c r="D9" s="117"/>
      <c r="E9" s="118"/>
      <c r="F9" s="118"/>
      <c r="G9" s="118"/>
      <c r="H9" s="118"/>
      <c r="I9" s="118"/>
      <c r="J9" s="118"/>
    </row>
    <row r="10" spans="1:10" ht="15" customHeight="1">
      <c r="A10" s="114">
        <v>6</v>
      </c>
      <c r="B10" s="115"/>
      <c r="C10" s="116" t="s">
        <v>42</v>
      </c>
      <c r="D10" s="117"/>
      <c r="E10" s="118"/>
      <c r="F10" s="118"/>
      <c r="G10" s="118"/>
      <c r="H10" s="118"/>
      <c r="I10" s="118"/>
      <c r="J10" s="118"/>
    </row>
    <row r="11" spans="1:10" ht="15" customHeight="1">
      <c r="A11" s="114">
        <v>7</v>
      </c>
      <c r="B11" s="115"/>
      <c r="C11" s="116" t="s">
        <v>45</v>
      </c>
      <c r="D11" s="117"/>
      <c r="E11" s="118"/>
      <c r="F11" s="118"/>
      <c r="G11" s="118"/>
      <c r="H11" s="118"/>
      <c r="I11" s="118"/>
      <c r="J11" s="118"/>
    </row>
    <row r="12" spans="1:10" ht="15" customHeight="1">
      <c r="A12" s="114">
        <v>8</v>
      </c>
      <c r="B12" s="115"/>
      <c r="C12" s="116" t="s">
        <v>48</v>
      </c>
      <c r="D12" s="117"/>
      <c r="E12" s="118"/>
      <c r="F12" s="118"/>
      <c r="G12" s="118"/>
      <c r="H12" s="118"/>
      <c r="I12" s="118"/>
      <c r="J12" s="118"/>
    </row>
    <row r="13" spans="1:10" ht="15" customHeight="1">
      <c r="A13" s="114">
        <v>9</v>
      </c>
      <c r="B13" s="115"/>
      <c r="C13" s="116" t="s">
        <v>51</v>
      </c>
      <c r="D13" s="117"/>
      <c r="E13" s="118"/>
      <c r="F13" s="118"/>
      <c r="G13" s="118"/>
      <c r="H13" s="118"/>
      <c r="I13" s="118"/>
      <c r="J13" s="118"/>
    </row>
    <row r="14" spans="1:10" ht="15" customHeight="1">
      <c r="A14" s="114">
        <v>10</v>
      </c>
      <c r="B14" s="115"/>
      <c r="C14" s="116" t="s">
        <v>54</v>
      </c>
      <c r="D14" s="117"/>
      <c r="E14" s="118"/>
      <c r="F14" s="118"/>
      <c r="G14" s="118"/>
      <c r="H14" s="118"/>
      <c r="I14" s="118"/>
      <c r="J14" s="118"/>
    </row>
    <row r="15" spans="1:10" ht="15" customHeight="1">
      <c r="A15" s="114">
        <v>11</v>
      </c>
      <c r="B15" s="115"/>
      <c r="C15" s="116" t="s">
        <v>57</v>
      </c>
      <c r="D15" s="117"/>
      <c r="E15" s="118"/>
      <c r="F15" s="118"/>
      <c r="G15" s="118"/>
      <c r="H15" s="118"/>
      <c r="I15" s="118"/>
      <c r="J15" s="118"/>
    </row>
    <row r="16" spans="1:10" ht="15" customHeight="1">
      <c r="A16" s="114">
        <v>12</v>
      </c>
      <c r="B16" s="115"/>
      <c r="C16" s="116" t="s">
        <v>60</v>
      </c>
      <c r="D16" s="117"/>
      <c r="E16" s="118"/>
      <c r="F16" s="118"/>
      <c r="G16" s="118"/>
      <c r="H16" s="118"/>
      <c r="I16" s="118"/>
      <c r="J16" s="118"/>
    </row>
    <row r="17" spans="1:10" ht="15" customHeight="1">
      <c r="A17" s="114">
        <v>13</v>
      </c>
      <c r="B17" s="115"/>
      <c r="C17" s="116" t="s">
        <v>63</v>
      </c>
      <c r="D17" s="117"/>
      <c r="E17" s="118"/>
      <c r="F17" s="118"/>
      <c r="G17" s="118"/>
      <c r="H17" s="118"/>
      <c r="I17" s="118"/>
      <c r="J17" s="118"/>
    </row>
    <row r="18" spans="1:10" ht="15" customHeight="1">
      <c r="A18" s="114">
        <v>14</v>
      </c>
      <c r="B18" s="115"/>
      <c r="C18" s="116" t="s">
        <v>66</v>
      </c>
      <c r="D18" s="117"/>
      <c r="E18" s="118"/>
      <c r="F18" s="118"/>
      <c r="G18" s="118"/>
      <c r="H18" s="118"/>
      <c r="I18" s="118"/>
      <c r="J18" s="118"/>
    </row>
    <row r="19" spans="1:10" ht="15" customHeight="1">
      <c r="A19" s="114">
        <v>15</v>
      </c>
      <c r="B19" s="115"/>
      <c r="C19" s="116" t="s">
        <v>69</v>
      </c>
      <c r="D19" s="117"/>
      <c r="E19" s="118"/>
      <c r="F19" s="118"/>
      <c r="G19" s="118"/>
      <c r="H19" s="118"/>
      <c r="I19" s="118"/>
      <c r="J19" s="118"/>
    </row>
    <row r="20" spans="1:10" ht="15" customHeight="1">
      <c r="A20" s="114">
        <v>16</v>
      </c>
      <c r="B20" s="115"/>
      <c r="C20" s="116" t="s">
        <v>72</v>
      </c>
      <c r="D20" s="117"/>
      <c r="E20" s="118"/>
      <c r="F20" s="118"/>
      <c r="G20" s="118"/>
      <c r="H20" s="118"/>
      <c r="I20" s="118"/>
      <c r="J20" s="118"/>
    </row>
    <row r="21" spans="1:10" ht="15" customHeight="1">
      <c r="A21" s="114">
        <v>17</v>
      </c>
      <c r="B21" s="115"/>
      <c r="C21" s="116" t="s">
        <v>75</v>
      </c>
      <c r="D21" s="117"/>
      <c r="E21" s="118"/>
      <c r="F21" s="118"/>
      <c r="G21" s="118"/>
      <c r="H21" s="118"/>
      <c r="I21" s="118"/>
      <c r="J21" s="118"/>
    </row>
    <row r="22" spans="1:10" ht="15" customHeight="1">
      <c r="A22" s="258">
        <v>2025</v>
      </c>
      <c r="B22" s="259"/>
      <c r="C22" s="260"/>
      <c r="D22" s="242">
        <f t="shared" ref="D22:J22" si="0">SUM(D5:D21)</f>
        <v>0</v>
      </c>
      <c r="E22" s="242">
        <f t="shared" si="0"/>
        <v>0</v>
      </c>
      <c r="F22" s="242">
        <f t="shared" si="0"/>
        <v>0</v>
      </c>
      <c r="G22" s="242">
        <f t="shared" si="0"/>
        <v>0</v>
      </c>
      <c r="H22" s="242">
        <f t="shared" si="0"/>
        <v>0</v>
      </c>
      <c r="I22" s="242">
        <f t="shared" si="0"/>
        <v>0</v>
      </c>
      <c r="J22" s="242">
        <f t="shared" si="0"/>
        <v>0</v>
      </c>
    </row>
    <row r="23" spans="1:10" ht="14.25" customHeight="1">
      <c r="A23" s="261">
        <v>2024</v>
      </c>
      <c r="B23" s="261"/>
      <c r="C23" s="261"/>
      <c r="D23" s="251">
        <v>656350</v>
      </c>
      <c r="E23" s="251">
        <v>781</v>
      </c>
      <c r="F23" s="251">
        <v>316</v>
      </c>
      <c r="G23" s="251">
        <v>5</v>
      </c>
      <c r="H23" s="251">
        <v>36</v>
      </c>
      <c r="I23" s="251">
        <v>9</v>
      </c>
      <c r="J23" s="251">
        <v>34</v>
      </c>
    </row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23:C23"/>
    <mergeCell ref="A1:J1"/>
    <mergeCell ref="A3:A4"/>
    <mergeCell ref="B3:C4"/>
    <mergeCell ref="E3:J3"/>
    <mergeCell ref="A22:C2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topLeftCell="A10" workbookViewId="0">
      <selection activeCell="L23" sqref="L23"/>
    </sheetView>
  </sheetViews>
  <sheetFormatPr defaultColWidth="14.44140625" defaultRowHeight="15" customHeight="1"/>
  <cols>
    <col min="1" max="1" width="4.109375" customWidth="1"/>
    <col min="2" max="2" width="9.109375" hidden="1" customWidth="1"/>
    <col min="3" max="3" width="15.88671875" customWidth="1"/>
    <col min="4" max="4" width="13.44140625" customWidth="1"/>
    <col min="5" max="5" width="11.33203125" customWidth="1"/>
    <col min="6" max="6" width="10.6640625" customWidth="1"/>
    <col min="7" max="7" width="9.109375" customWidth="1"/>
    <col min="8" max="8" width="10.5546875" customWidth="1"/>
    <col min="9" max="9" width="12.33203125" customWidth="1"/>
    <col min="10" max="26" width="9.109375" customWidth="1"/>
  </cols>
  <sheetData>
    <row r="1" spans="1:9" ht="44.25" customHeight="1">
      <c r="A1" s="218" t="s">
        <v>110</v>
      </c>
      <c r="B1" s="182"/>
      <c r="C1" s="182"/>
      <c r="D1" s="182"/>
      <c r="E1" s="182"/>
      <c r="F1" s="182"/>
      <c r="G1" s="182"/>
      <c r="H1" s="182"/>
      <c r="I1" s="142"/>
    </row>
    <row r="2" spans="1:9" ht="0.75" customHeight="1">
      <c r="A2" s="190"/>
      <c r="B2" s="219"/>
      <c r="C2" s="32"/>
      <c r="D2" s="32"/>
      <c r="E2" s="32"/>
      <c r="F2" s="32"/>
      <c r="G2" s="32"/>
      <c r="H2" s="32"/>
      <c r="I2" s="32"/>
    </row>
    <row r="3" spans="1:9" ht="15" customHeight="1">
      <c r="A3" s="146" t="s">
        <v>16</v>
      </c>
      <c r="B3" s="188" t="s">
        <v>1</v>
      </c>
      <c r="C3" s="189"/>
      <c r="D3" s="190" t="s">
        <v>109</v>
      </c>
      <c r="E3" s="130"/>
      <c r="F3" s="130"/>
      <c r="G3" s="130"/>
      <c r="H3" s="130"/>
      <c r="I3" s="131"/>
    </row>
    <row r="4" spans="1:9" ht="14.25" customHeight="1">
      <c r="A4" s="161"/>
      <c r="B4" s="180"/>
      <c r="C4" s="138"/>
      <c r="D4" s="152" t="s">
        <v>22</v>
      </c>
      <c r="E4" s="131"/>
      <c r="F4" s="152" t="s">
        <v>23</v>
      </c>
      <c r="G4" s="131"/>
      <c r="H4" s="152" t="s">
        <v>4</v>
      </c>
      <c r="I4" s="131"/>
    </row>
    <row r="5" spans="1:9" ht="14.25" customHeight="1">
      <c r="A5" s="136"/>
      <c r="B5" s="139"/>
      <c r="C5" s="140"/>
      <c r="D5" s="16" t="s">
        <v>4</v>
      </c>
      <c r="E5" s="16" t="s">
        <v>24</v>
      </c>
      <c r="F5" s="16" t="s">
        <v>4</v>
      </c>
      <c r="G5" s="16" t="s">
        <v>24</v>
      </c>
      <c r="H5" s="16" t="s">
        <v>1</v>
      </c>
      <c r="I5" s="16" t="s">
        <v>24</v>
      </c>
    </row>
    <row r="6" spans="1:9" ht="15" customHeight="1">
      <c r="A6" s="17" t="s">
        <v>25</v>
      </c>
      <c r="B6" s="16" t="s">
        <v>26</v>
      </c>
      <c r="C6" s="18" t="s">
        <v>27</v>
      </c>
      <c r="D6" s="19"/>
      <c r="E6" s="17"/>
      <c r="F6" s="19"/>
      <c r="G6" s="17"/>
      <c r="H6" s="19"/>
      <c r="I6" s="17"/>
    </row>
    <row r="7" spans="1:9" ht="15" customHeight="1">
      <c r="A7" s="17" t="s">
        <v>28</v>
      </c>
      <c r="B7" s="16" t="s">
        <v>29</v>
      </c>
      <c r="C7" s="18" t="s">
        <v>30</v>
      </c>
      <c r="D7" s="19"/>
      <c r="E7" s="17"/>
      <c r="F7" s="19"/>
      <c r="G7" s="17"/>
      <c r="H7" s="19"/>
      <c r="I7" s="17"/>
    </row>
    <row r="8" spans="1:9" ht="15" customHeight="1">
      <c r="A8" s="17" t="s">
        <v>31</v>
      </c>
      <c r="B8" s="16" t="s">
        <v>32</v>
      </c>
      <c r="C8" s="18" t="s">
        <v>33</v>
      </c>
      <c r="D8" s="19"/>
      <c r="E8" s="17"/>
      <c r="F8" s="19"/>
      <c r="G8" s="17"/>
      <c r="H8" s="19"/>
      <c r="I8" s="17"/>
    </row>
    <row r="9" spans="1:9" ht="15" customHeight="1">
      <c r="A9" s="17" t="s">
        <v>34</v>
      </c>
      <c r="B9" s="16" t="s">
        <v>35</v>
      </c>
      <c r="C9" s="18" t="s">
        <v>36</v>
      </c>
      <c r="D9" s="19"/>
      <c r="E9" s="17"/>
      <c r="F9" s="19"/>
      <c r="G9" s="17"/>
      <c r="H9" s="19"/>
      <c r="I9" s="17"/>
    </row>
    <row r="10" spans="1:9" ht="15" customHeight="1">
      <c r="A10" s="17" t="s">
        <v>37</v>
      </c>
      <c r="B10" s="16" t="s">
        <v>38</v>
      </c>
      <c r="C10" s="18" t="s">
        <v>39</v>
      </c>
      <c r="D10" s="19"/>
      <c r="E10" s="17"/>
      <c r="F10" s="19"/>
      <c r="G10" s="17"/>
      <c r="H10" s="19"/>
      <c r="I10" s="17"/>
    </row>
    <row r="11" spans="1:9" ht="15" customHeight="1">
      <c r="A11" s="17" t="s">
        <v>40</v>
      </c>
      <c r="B11" s="16" t="s">
        <v>41</v>
      </c>
      <c r="C11" s="18" t="s">
        <v>42</v>
      </c>
      <c r="D11" s="19"/>
      <c r="E11" s="17"/>
      <c r="F11" s="19"/>
      <c r="G11" s="17"/>
      <c r="H11" s="19"/>
      <c r="I11" s="17"/>
    </row>
    <row r="12" spans="1:9" ht="15" customHeight="1">
      <c r="A12" s="17" t="s">
        <v>43</v>
      </c>
      <c r="B12" s="16" t="s">
        <v>44</v>
      </c>
      <c r="C12" s="18" t="s">
        <v>45</v>
      </c>
      <c r="D12" s="19"/>
      <c r="E12" s="17"/>
      <c r="F12" s="19"/>
      <c r="G12" s="17"/>
      <c r="H12" s="19"/>
      <c r="I12" s="17"/>
    </row>
    <row r="13" spans="1:9" ht="15" customHeight="1">
      <c r="A13" s="17" t="s">
        <v>46</v>
      </c>
      <c r="B13" s="16" t="s">
        <v>47</v>
      </c>
      <c r="C13" s="18" t="s">
        <v>48</v>
      </c>
      <c r="D13" s="19"/>
      <c r="E13" s="17"/>
      <c r="F13" s="19"/>
      <c r="G13" s="17"/>
      <c r="H13" s="19"/>
      <c r="I13" s="17"/>
    </row>
    <row r="14" spans="1:9" ht="15" customHeight="1">
      <c r="A14" s="17" t="s">
        <v>49</v>
      </c>
      <c r="B14" s="16" t="s">
        <v>50</v>
      </c>
      <c r="C14" s="18" t="s">
        <v>51</v>
      </c>
      <c r="D14" s="19"/>
      <c r="E14" s="17"/>
      <c r="F14" s="19"/>
      <c r="G14" s="17"/>
      <c r="H14" s="19"/>
      <c r="I14" s="17"/>
    </row>
    <row r="15" spans="1:9" ht="15" customHeight="1">
      <c r="A15" s="17" t="s">
        <v>52</v>
      </c>
      <c r="B15" s="16" t="s">
        <v>53</v>
      </c>
      <c r="C15" s="18" t="s">
        <v>54</v>
      </c>
      <c r="D15" s="19"/>
      <c r="E15" s="17"/>
      <c r="F15" s="19"/>
      <c r="G15" s="17"/>
      <c r="H15" s="19"/>
      <c r="I15" s="17"/>
    </row>
    <row r="16" spans="1:9" ht="15" customHeight="1">
      <c r="A16" s="17" t="s">
        <v>55</v>
      </c>
      <c r="B16" s="16" t="s">
        <v>56</v>
      </c>
      <c r="C16" s="18" t="s">
        <v>57</v>
      </c>
      <c r="D16" s="19"/>
      <c r="E16" s="17"/>
      <c r="F16" s="19"/>
      <c r="G16" s="17"/>
      <c r="H16" s="19"/>
      <c r="I16" s="17"/>
    </row>
    <row r="17" spans="1:9" ht="15" customHeight="1">
      <c r="A17" s="17" t="s">
        <v>58</v>
      </c>
      <c r="B17" s="16" t="s">
        <v>59</v>
      </c>
      <c r="C17" s="18" t="s">
        <v>60</v>
      </c>
      <c r="D17" s="19"/>
      <c r="E17" s="17"/>
      <c r="F17" s="19"/>
      <c r="G17" s="17"/>
      <c r="H17" s="19"/>
      <c r="I17" s="17"/>
    </row>
    <row r="18" spans="1:9" ht="15" customHeight="1">
      <c r="A18" s="17" t="s">
        <v>61</v>
      </c>
      <c r="B18" s="16" t="s">
        <v>62</v>
      </c>
      <c r="C18" s="18" t="s">
        <v>63</v>
      </c>
      <c r="D18" s="19"/>
      <c r="E18" s="17"/>
      <c r="F18" s="19"/>
      <c r="G18" s="17"/>
      <c r="H18" s="19"/>
      <c r="I18" s="17"/>
    </row>
    <row r="19" spans="1:9" ht="15" customHeight="1">
      <c r="A19" s="17" t="s">
        <v>64</v>
      </c>
      <c r="B19" s="16" t="s">
        <v>65</v>
      </c>
      <c r="C19" s="18" t="s">
        <v>66</v>
      </c>
      <c r="D19" s="19"/>
      <c r="E19" s="17"/>
      <c r="F19" s="19"/>
      <c r="G19" s="17"/>
      <c r="H19" s="19"/>
      <c r="I19" s="17"/>
    </row>
    <row r="20" spans="1:9" ht="15" customHeight="1">
      <c r="A20" s="17" t="s">
        <v>67</v>
      </c>
      <c r="B20" s="16" t="s">
        <v>68</v>
      </c>
      <c r="C20" s="18" t="s">
        <v>69</v>
      </c>
      <c r="D20" s="19"/>
      <c r="E20" s="17"/>
      <c r="F20" s="19"/>
      <c r="G20" s="17"/>
      <c r="H20" s="19"/>
      <c r="I20" s="17"/>
    </row>
    <row r="21" spans="1:9" ht="15" customHeight="1">
      <c r="A21" s="17" t="s">
        <v>70</v>
      </c>
      <c r="B21" s="16" t="s">
        <v>71</v>
      </c>
      <c r="C21" s="18" t="s">
        <v>72</v>
      </c>
      <c r="D21" s="19"/>
      <c r="E21" s="17"/>
      <c r="F21" s="19"/>
      <c r="G21" s="17"/>
      <c r="H21" s="19"/>
      <c r="I21" s="17"/>
    </row>
    <row r="22" spans="1:9" ht="15" customHeight="1">
      <c r="A22" s="17" t="s">
        <v>73</v>
      </c>
      <c r="B22" s="16" t="s">
        <v>74</v>
      </c>
      <c r="C22" s="18" t="s">
        <v>75</v>
      </c>
      <c r="D22" s="19"/>
      <c r="E22" s="17"/>
      <c r="F22" s="19"/>
      <c r="G22" s="17"/>
      <c r="H22" s="19"/>
      <c r="I22" s="17"/>
    </row>
    <row r="23" spans="1:9" ht="15" customHeight="1">
      <c r="A23" s="194">
        <v>2025</v>
      </c>
      <c r="B23" s="128"/>
      <c r="C23" s="195"/>
      <c r="D23" s="29"/>
      <c r="E23" s="31"/>
      <c r="F23" s="29"/>
      <c r="G23" s="31"/>
      <c r="H23" s="29"/>
      <c r="I23" s="30"/>
    </row>
    <row r="24" spans="1:9" ht="14.25" customHeight="1">
      <c r="A24" s="191">
        <f t="shared" ref="A24:A27" si="0">A23-1</f>
        <v>2024</v>
      </c>
      <c r="B24" s="192"/>
      <c r="C24" s="193"/>
      <c r="D24" s="263">
        <v>6830</v>
      </c>
      <c r="E24" s="262">
        <f>D24/H24</f>
        <v>0.57092702499373071</v>
      </c>
      <c r="F24" s="263">
        <v>5133</v>
      </c>
      <c r="G24" s="262">
        <f>F24/H24</f>
        <v>0.42907297500626934</v>
      </c>
      <c r="H24" s="263">
        <f>D24+F24</f>
        <v>11963</v>
      </c>
      <c r="I24" s="262">
        <f>H24/H24</f>
        <v>1</v>
      </c>
    </row>
    <row r="25" spans="1:9" ht="14.25" customHeight="1">
      <c r="A25" s="191">
        <f t="shared" si="0"/>
        <v>2023</v>
      </c>
      <c r="B25" s="192"/>
      <c r="C25" s="193"/>
      <c r="D25" s="263">
        <v>5540</v>
      </c>
      <c r="E25" s="262">
        <f t="shared" ref="E25:E27" si="1">D25/H25</f>
        <v>0.58297379774807956</v>
      </c>
      <c r="F25" s="263">
        <v>3963</v>
      </c>
      <c r="G25" s="262">
        <f t="shared" ref="G25:G27" si="2">F25/H25</f>
        <v>0.41702620225192044</v>
      </c>
      <c r="H25" s="263">
        <f t="shared" ref="H25:H27" si="3">D25+F25</f>
        <v>9503</v>
      </c>
      <c r="I25" s="262">
        <f t="shared" ref="I25:I27" si="4">H25/H25</f>
        <v>1</v>
      </c>
    </row>
    <row r="26" spans="1:9" ht="14.25" customHeight="1">
      <c r="A26" s="191">
        <f t="shared" si="0"/>
        <v>2022</v>
      </c>
      <c r="B26" s="192"/>
      <c r="C26" s="193"/>
      <c r="D26" s="263">
        <v>4011</v>
      </c>
      <c r="E26" s="262">
        <f t="shared" si="1"/>
        <v>0.58324850952450191</v>
      </c>
      <c r="F26" s="263">
        <v>2866</v>
      </c>
      <c r="G26" s="262">
        <f t="shared" si="2"/>
        <v>0.41675149047549803</v>
      </c>
      <c r="H26" s="263">
        <f t="shared" si="3"/>
        <v>6877</v>
      </c>
      <c r="I26" s="262">
        <f t="shared" si="4"/>
        <v>1</v>
      </c>
    </row>
    <row r="27" spans="1:9" ht="14.25" customHeight="1">
      <c r="A27" s="191">
        <f t="shared" si="0"/>
        <v>2021</v>
      </c>
      <c r="B27" s="192"/>
      <c r="C27" s="193"/>
      <c r="D27" s="263">
        <v>2579</v>
      </c>
      <c r="E27" s="262">
        <f t="shared" si="1"/>
        <v>0.5658183413777973</v>
      </c>
      <c r="F27" s="263">
        <v>1979</v>
      </c>
      <c r="G27" s="262">
        <f t="shared" si="2"/>
        <v>0.4341816586222027</v>
      </c>
      <c r="H27" s="263">
        <f t="shared" si="3"/>
        <v>4558</v>
      </c>
      <c r="I27" s="262">
        <f t="shared" si="4"/>
        <v>1</v>
      </c>
    </row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A27:C27"/>
    <mergeCell ref="A1:I1"/>
    <mergeCell ref="A2:B2"/>
    <mergeCell ref="A3:A5"/>
    <mergeCell ref="D3:I3"/>
    <mergeCell ref="D4:E4"/>
    <mergeCell ref="F4:G4"/>
    <mergeCell ref="H4:I4"/>
    <mergeCell ref="B3:C5"/>
    <mergeCell ref="A23:C23"/>
    <mergeCell ref="A24:C24"/>
    <mergeCell ref="A25:C25"/>
    <mergeCell ref="A26:C26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O1000"/>
  <sheetViews>
    <sheetView topLeftCell="A61" workbookViewId="0">
      <selection activeCell="K75" sqref="K75"/>
    </sheetView>
  </sheetViews>
  <sheetFormatPr defaultColWidth="14.44140625" defaultRowHeight="15" customHeight="1"/>
  <cols>
    <col min="1" max="1" width="3.33203125" customWidth="1"/>
    <col min="2" max="2" width="8.6640625" hidden="1" customWidth="1"/>
    <col min="3" max="3" width="15.6640625" customWidth="1"/>
    <col min="4" max="7" width="8.6640625" customWidth="1"/>
    <col min="8" max="8" width="9.6640625" customWidth="1"/>
    <col min="9" max="9" width="9.33203125" customWidth="1"/>
    <col min="10" max="10" width="8.44140625" customWidth="1"/>
    <col min="11" max="12" width="8.6640625" customWidth="1"/>
    <col min="13" max="13" width="8.5546875" customWidth="1"/>
    <col min="14" max="23" width="8.6640625" customWidth="1"/>
  </cols>
  <sheetData>
    <row r="1" spans="1:15" ht="24" customHeight="1">
      <c r="A1" s="153" t="s">
        <v>111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1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6"/>
    </row>
    <row r="3" spans="1:15" ht="15" customHeight="1">
      <c r="A3" s="146" t="s">
        <v>16</v>
      </c>
      <c r="B3" s="188" t="s">
        <v>1</v>
      </c>
      <c r="C3" s="189"/>
      <c r="D3" s="152" t="s">
        <v>112</v>
      </c>
      <c r="E3" s="130"/>
      <c r="F3" s="130"/>
      <c r="G3" s="131"/>
      <c r="H3" s="148" t="s">
        <v>113</v>
      </c>
      <c r="I3" s="149"/>
      <c r="J3" s="149"/>
      <c r="K3" s="150"/>
      <c r="L3" s="148" t="s">
        <v>114</v>
      </c>
      <c r="M3" s="149"/>
      <c r="N3" s="149"/>
      <c r="O3" s="150"/>
    </row>
    <row r="4" spans="1:15" ht="15" customHeight="1">
      <c r="A4" s="136"/>
      <c r="B4" s="139"/>
      <c r="C4" s="140"/>
      <c r="D4" s="16" t="s">
        <v>22</v>
      </c>
      <c r="E4" s="16" t="s">
        <v>23</v>
      </c>
      <c r="F4" s="16" t="s">
        <v>4</v>
      </c>
      <c r="G4" s="16" t="s">
        <v>24</v>
      </c>
      <c r="H4" s="16" t="s">
        <v>22</v>
      </c>
      <c r="I4" s="49" t="s">
        <v>23</v>
      </c>
      <c r="J4" s="49" t="s">
        <v>4</v>
      </c>
      <c r="K4" s="16" t="s">
        <v>24</v>
      </c>
      <c r="L4" s="16" t="s">
        <v>22</v>
      </c>
      <c r="M4" s="49" t="s">
        <v>23</v>
      </c>
      <c r="N4" s="16" t="s">
        <v>4</v>
      </c>
      <c r="O4" s="16" t="s">
        <v>24</v>
      </c>
    </row>
    <row r="5" spans="1:15" ht="15" customHeight="1">
      <c r="A5" s="17" t="s">
        <v>25</v>
      </c>
      <c r="B5" s="16" t="s">
        <v>26</v>
      </c>
      <c r="C5" s="18" t="s">
        <v>27</v>
      </c>
      <c r="D5" s="19">
        <v>5146</v>
      </c>
      <c r="E5" s="19">
        <v>4936</v>
      </c>
      <c r="F5" s="19">
        <f>SUM(D5:E5)</f>
        <v>10082</v>
      </c>
      <c r="G5" s="71">
        <f>F5/$F$22</f>
        <v>2.3322090984376372E-2</v>
      </c>
      <c r="H5" s="19">
        <v>2827</v>
      </c>
      <c r="I5" s="54">
        <v>2683</v>
      </c>
      <c r="J5" s="54">
        <f>SUM(H5:I5)</f>
        <v>5510</v>
      </c>
      <c r="K5" s="71">
        <f>J5/$J$22</f>
        <v>2.5800349311444398E-2</v>
      </c>
      <c r="L5" s="19">
        <v>11800</v>
      </c>
      <c r="M5" s="54">
        <v>13422</v>
      </c>
      <c r="N5" s="19">
        <f>SUM(L5:M5)</f>
        <v>25222</v>
      </c>
      <c r="O5" s="71">
        <f>N5/$N$22</f>
        <v>3.250287051558455E-2</v>
      </c>
    </row>
    <row r="6" spans="1:15" ht="15" customHeight="1">
      <c r="A6" s="17" t="s">
        <v>28</v>
      </c>
      <c r="B6" s="16" t="s">
        <v>29</v>
      </c>
      <c r="C6" s="18" t="s">
        <v>30</v>
      </c>
      <c r="D6" s="19">
        <v>9135</v>
      </c>
      <c r="E6" s="19">
        <v>8971</v>
      </c>
      <c r="F6" s="19">
        <f t="shared" ref="F6:F21" si="0">SUM(D6:E6)</f>
        <v>18106</v>
      </c>
      <c r="G6" s="71">
        <f t="shared" ref="G6:G21" si="1">F6/$F$22</f>
        <v>4.188353296599074E-2</v>
      </c>
      <c r="H6" s="19">
        <v>5369</v>
      </c>
      <c r="I6" s="54">
        <v>5003</v>
      </c>
      <c r="J6" s="54">
        <f t="shared" ref="J6:J21" si="2">SUM(H6:I6)</f>
        <v>10372</v>
      </c>
      <c r="K6" s="71">
        <f t="shared" ref="K6:K21" si="3">J6/$J$22</f>
        <v>4.8566465164845973E-2</v>
      </c>
      <c r="L6" s="19">
        <v>23723</v>
      </c>
      <c r="M6" s="54">
        <v>24287</v>
      </c>
      <c r="N6" s="19">
        <f t="shared" ref="N6:N21" si="4">SUM(L6:M6)</f>
        <v>48010</v>
      </c>
      <c r="O6" s="71">
        <f t="shared" ref="O6:O21" si="5">N6/$N$22</f>
        <v>6.1869114798715971E-2</v>
      </c>
    </row>
    <row r="7" spans="1:15" ht="15" customHeight="1">
      <c r="A7" s="17" t="s">
        <v>31</v>
      </c>
      <c r="B7" s="16" t="s">
        <v>32</v>
      </c>
      <c r="C7" s="18" t="s">
        <v>33</v>
      </c>
      <c r="D7" s="19">
        <v>9217</v>
      </c>
      <c r="E7" s="19">
        <v>8747</v>
      </c>
      <c r="F7" s="19">
        <f t="shared" si="0"/>
        <v>17964</v>
      </c>
      <c r="G7" s="71">
        <f t="shared" si="1"/>
        <v>4.1555052811281211E-2</v>
      </c>
      <c r="H7" s="19">
        <v>4745</v>
      </c>
      <c r="I7" s="54">
        <v>4535</v>
      </c>
      <c r="J7" s="54">
        <f t="shared" si="2"/>
        <v>9280</v>
      </c>
      <c r="K7" s="71">
        <f t="shared" si="3"/>
        <v>4.3453219892958986E-2</v>
      </c>
      <c r="L7" s="19">
        <v>15143</v>
      </c>
      <c r="M7" s="54">
        <v>17198</v>
      </c>
      <c r="N7" s="19">
        <f t="shared" si="4"/>
        <v>32341</v>
      </c>
      <c r="O7" s="71">
        <f t="shared" si="5"/>
        <v>4.1676922343371656E-2</v>
      </c>
    </row>
    <row r="8" spans="1:15" ht="15" customHeight="1">
      <c r="A8" s="17" t="s">
        <v>34</v>
      </c>
      <c r="B8" s="16" t="s">
        <v>35</v>
      </c>
      <c r="C8" s="18" t="s">
        <v>36</v>
      </c>
      <c r="D8" s="19">
        <v>10460</v>
      </c>
      <c r="E8" s="19">
        <v>10078</v>
      </c>
      <c r="F8" s="19">
        <f t="shared" si="0"/>
        <v>20538</v>
      </c>
      <c r="G8" s="71">
        <f t="shared" si="1"/>
        <v>4.7509333925522909E-2</v>
      </c>
      <c r="H8" s="19">
        <v>4882</v>
      </c>
      <c r="I8" s="54">
        <v>4772</v>
      </c>
      <c r="J8" s="54">
        <f t="shared" si="2"/>
        <v>9654</v>
      </c>
      <c r="K8" s="71">
        <f t="shared" si="3"/>
        <v>4.5204459573989879E-2</v>
      </c>
      <c r="L8" s="19">
        <v>19312</v>
      </c>
      <c r="M8" s="54">
        <v>21061</v>
      </c>
      <c r="N8" s="19">
        <f t="shared" si="4"/>
        <v>40373</v>
      </c>
      <c r="O8" s="71">
        <f t="shared" si="5"/>
        <v>5.2027531176183292E-2</v>
      </c>
    </row>
    <row r="9" spans="1:15" ht="15" customHeight="1">
      <c r="A9" s="17" t="s">
        <v>37</v>
      </c>
      <c r="B9" s="16" t="s">
        <v>38</v>
      </c>
      <c r="C9" s="18" t="s">
        <v>39</v>
      </c>
      <c r="D9" s="19">
        <v>7326</v>
      </c>
      <c r="E9" s="19">
        <v>7141</v>
      </c>
      <c r="F9" s="19">
        <f t="shared" si="0"/>
        <v>14467</v>
      </c>
      <c r="G9" s="71">
        <f t="shared" si="1"/>
        <v>3.3465650691427595E-2</v>
      </c>
      <c r="H9" s="19">
        <v>3306</v>
      </c>
      <c r="I9" s="54">
        <v>3247</v>
      </c>
      <c r="J9" s="54">
        <f t="shared" si="2"/>
        <v>6553</v>
      </c>
      <c r="K9" s="71">
        <f t="shared" si="3"/>
        <v>3.0684154090362094E-2</v>
      </c>
      <c r="L9" s="19">
        <v>11007</v>
      </c>
      <c r="M9" s="54">
        <v>11796</v>
      </c>
      <c r="N9" s="19">
        <f t="shared" si="4"/>
        <v>22803</v>
      </c>
      <c r="O9" s="71">
        <f t="shared" si="5"/>
        <v>2.9385574354407838E-2</v>
      </c>
    </row>
    <row r="10" spans="1:15" ht="15" customHeight="1">
      <c r="A10" s="17" t="s">
        <v>40</v>
      </c>
      <c r="B10" s="16" t="s">
        <v>41</v>
      </c>
      <c r="C10" s="18" t="s">
        <v>42</v>
      </c>
      <c r="D10" s="19">
        <v>7555</v>
      </c>
      <c r="E10" s="19">
        <v>7158</v>
      </c>
      <c r="F10" s="19">
        <f t="shared" si="0"/>
        <v>14713</v>
      </c>
      <c r="G10" s="71">
        <f t="shared" si="1"/>
        <v>3.4034707860853955E-2</v>
      </c>
      <c r="H10" s="19">
        <v>3718</v>
      </c>
      <c r="I10" s="54">
        <v>3537</v>
      </c>
      <c r="J10" s="54">
        <f t="shared" si="2"/>
        <v>7255</v>
      </c>
      <c r="K10" s="71">
        <f t="shared" si="3"/>
        <v>3.3971240336575156E-2</v>
      </c>
      <c r="L10" s="19">
        <v>10327</v>
      </c>
      <c r="M10" s="54">
        <v>12290</v>
      </c>
      <c r="N10" s="19">
        <f t="shared" si="4"/>
        <v>22617</v>
      </c>
      <c r="O10" s="71">
        <f t="shared" si="5"/>
        <v>2.9145881470580275E-2</v>
      </c>
    </row>
    <row r="11" spans="1:15" ht="15" customHeight="1">
      <c r="A11" s="17" t="s">
        <v>43</v>
      </c>
      <c r="B11" s="16" t="s">
        <v>44</v>
      </c>
      <c r="C11" s="18" t="s">
        <v>45</v>
      </c>
      <c r="D11" s="19">
        <v>10584</v>
      </c>
      <c r="E11" s="19">
        <v>9998</v>
      </c>
      <c r="F11" s="19">
        <f t="shared" si="0"/>
        <v>20582</v>
      </c>
      <c r="G11" s="71">
        <f t="shared" si="1"/>
        <v>4.7611116508672335E-2</v>
      </c>
      <c r="H11" s="19">
        <v>4289</v>
      </c>
      <c r="I11" s="54">
        <v>4371</v>
      </c>
      <c r="J11" s="54">
        <f t="shared" si="2"/>
        <v>8660</v>
      </c>
      <c r="K11" s="71">
        <f t="shared" si="3"/>
        <v>4.0550095288041467E-2</v>
      </c>
      <c r="L11" s="19">
        <v>14141</v>
      </c>
      <c r="M11" s="54">
        <v>15206</v>
      </c>
      <c r="N11" s="19">
        <f t="shared" si="4"/>
        <v>29347</v>
      </c>
      <c r="O11" s="71">
        <f t="shared" si="5"/>
        <v>3.7818640116598988E-2</v>
      </c>
    </row>
    <row r="12" spans="1:15" ht="15" customHeight="1">
      <c r="A12" s="17" t="s">
        <v>46</v>
      </c>
      <c r="B12" s="16" t="s">
        <v>47</v>
      </c>
      <c r="C12" s="18" t="s">
        <v>48</v>
      </c>
      <c r="D12" s="19">
        <v>20005</v>
      </c>
      <c r="E12" s="19">
        <v>18891</v>
      </c>
      <c r="F12" s="19">
        <f t="shared" si="0"/>
        <v>38896</v>
      </c>
      <c r="G12" s="71">
        <f t="shared" si="1"/>
        <v>8.9975803504096744E-2</v>
      </c>
      <c r="H12" s="19">
        <v>8785</v>
      </c>
      <c r="I12" s="54">
        <v>8308</v>
      </c>
      <c r="J12" s="54">
        <f t="shared" si="2"/>
        <v>17093</v>
      </c>
      <c r="K12" s="71">
        <f t="shared" si="3"/>
        <v>8.0037272373959911E-2</v>
      </c>
      <c r="L12" s="19">
        <v>32513</v>
      </c>
      <c r="M12" s="54">
        <v>32607</v>
      </c>
      <c r="N12" s="19">
        <f t="shared" si="4"/>
        <v>65120</v>
      </c>
      <c r="O12" s="71">
        <f t="shared" si="5"/>
        <v>8.3918282768014663E-2</v>
      </c>
    </row>
    <row r="13" spans="1:15" ht="15" customHeight="1">
      <c r="A13" s="17" t="s">
        <v>49</v>
      </c>
      <c r="B13" s="16" t="s">
        <v>50</v>
      </c>
      <c r="C13" s="18" t="s">
        <v>51</v>
      </c>
      <c r="D13" s="19">
        <v>20697</v>
      </c>
      <c r="E13" s="19">
        <v>19701</v>
      </c>
      <c r="F13" s="19">
        <f t="shared" si="0"/>
        <v>40398</v>
      </c>
      <c r="G13" s="71">
        <f t="shared" si="1"/>
        <v>9.345029077433413E-2</v>
      </c>
      <c r="H13" s="19">
        <v>9934</v>
      </c>
      <c r="I13" s="54">
        <v>9958</v>
      </c>
      <c r="J13" s="54">
        <f t="shared" si="2"/>
        <v>19892</v>
      </c>
      <c r="K13" s="71">
        <f t="shared" si="3"/>
        <v>9.3143475227450451E-2</v>
      </c>
      <c r="L13" s="19">
        <v>29914</v>
      </c>
      <c r="M13" s="54">
        <v>30459</v>
      </c>
      <c r="N13" s="19">
        <f t="shared" si="4"/>
        <v>60373</v>
      </c>
      <c r="O13" s="71">
        <f t="shared" si="5"/>
        <v>7.780095954473816E-2</v>
      </c>
    </row>
    <row r="14" spans="1:15" ht="15" customHeight="1">
      <c r="A14" s="17" t="s">
        <v>52</v>
      </c>
      <c r="B14" s="16" t="s">
        <v>53</v>
      </c>
      <c r="C14" s="18" t="s">
        <v>54</v>
      </c>
      <c r="D14" s="19">
        <v>10735</v>
      </c>
      <c r="E14" s="19">
        <v>10355</v>
      </c>
      <c r="F14" s="19">
        <f t="shared" si="0"/>
        <v>21090</v>
      </c>
      <c r="G14" s="71">
        <f t="shared" si="1"/>
        <v>4.878624269594304E-2</v>
      </c>
      <c r="H14" s="19">
        <v>4439</v>
      </c>
      <c r="I14" s="54">
        <v>4487</v>
      </c>
      <c r="J14" s="54">
        <f t="shared" si="2"/>
        <v>8926</v>
      </c>
      <c r="K14" s="71">
        <f t="shared" si="3"/>
        <v>4.1795629392731889E-2</v>
      </c>
      <c r="L14" s="19">
        <v>17368</v>
      </c>
      <c r="M14" s="54">
        <v>18189</v>
      </c>
      <c r="N14" s="19">
        <f t="shared" si="4"/>
        <v>35557</v>
      </c>
      <c r="O14" s="71">
        <f t="shared" si="5"/>
        <v>4.5821289625035275E-2</v>
      </c>
    </row>
    <row r="15" spans="1:15" ht="15" customHeight="1">
      <c r="A15" s="17" t="s">
        <v>55</v>
      </c>
      <c r="B15" s="16" t="s">
        <v>56</v>
      </c>
      <c r="C15" s="18" t="s">
        <v>57</v>
      </c>
      <c r="D15" s="19">
        <v>8446</v>
      </c>
      <c r="E15" s="19">
        <v>8125</v>
      </c>
      <c r="F15" s="19">
        <f t="shared" si="0"/>
        <v>16571</v>
      </c>
      <c r="G15" s="71">
        <f t="shared" si="1"/>
        <v>3.833270875839128E-2</v>
      </c>
      <c r="H15" s="19">
        <v>2859</v>
      </c>
      <c r="I15" s="54">
        <v>3040</v>
      </c>
      <c r="J15" s="54">
        <f t="shared" si="2"/>
        <v>5899</v>
      </c>
      <c r="K15" s="71">
        <f t="shared" si="3"/>
        <v>2.762182587807813E-2</v>
      </c>
      <c r="L15" s="19">
        <v>13733</v>
      </c>
      <c r="M15" s="54">
        <v>14262</v>
      </c>
      <c r="N15" s="19">
        <f t="shared" si="4"/>
        <v>27995</v>
      </c>
      <c r="O15" s="71">
        <f t="shared" si="5"/>
        <v>3.6076356358884683E-2</v>
      </c>
    </row>
    <row r="16" spans="1:15" ht="15" customHeight="1">
      <c r="A16" s="17" t="s">
        <v>58</v>
      </c>
      <c r="B16" s="16" t="s">
        <v>59</v>
      </c>
      <c r="C16" s="18" t="s">
        <v>60</v>
      </c>
      <c r="D16" s="19">
        <v>14993</v>
      </c>
      <c r="E16" s="19">
        <v>14144</v>
      </c>
      <c r="F16" s="19">
        <f t="shared" si="0"/>
        <v>29137</v>
      </c>
      <c r="G16" s="71">
        <f t="shared" si="1"/>
        <v>6.7400889209658241E-2</v>
      </c>
      <c r="H16" s="19">
        <v>9209</v>
      </c>
      <c r="I16" s="54">
        <v>9313</v>
      </c>
      <c r="J16" s="54">
        <f t="shared" si="2"/>
        <v>18522</v>
      </c>
      <c r="K16" s="71">
        <f t="shared" si="3"/>
        <v>8.6728506342390765E-2</v>
      </c>
      <c r="L16" s="19">
        <v>27849</v>
      </c>
      <c r="M16" s="54">
        <v>28810</v>
      </c>
      <c r="N16" s="19">
        <f t="shared" si="4"/>
        <v>56659</v>
      </c>
      <c r="O16" s="71">
        <f t="shared" si="5"/>
        <v>7.3014833896697523E-2</v>
      </c>
    </row>
    <row r="17" spans="1:15" ht="15" customHeight="1">
      <c r="A17" s="17" t="s">
        <v>61</v>
      </c>
      <c r="B17" s="16" t="s">
        <v>62</v>
      </c>
      <c r="C17" s="18" t="s">
        <v>63</v>
      </c>
      <c r="D17" s="19">
        <v>11259</v>
      </c>
      <c r="E17" s="19">
        <v>10786</v>
      </c>
      <c r="F17" s="19">
        <f t="shared" si="0"/>
        <v>22045</v>
      </c>
      <c r="G17" s="71">
        <f t="shared" si="1"/>
        <v>5.0995387398390907E-2</v>
      </c>
      <c r="H17" s="19">
        <v>5560</v>
      </c>
      <c r="I17" s="54">
        <v>5249</v>
      </c>
      <c r="J17" s="54">
        <f t="shared" si="2"/>
        <v>10809</v>
      </c>
      <c r="K17" s="71">
        <f t="shared" si="3"/>
        <v>5.0612699765408803E-2</v>
      </c>
      <c r="L17" s="19">
        <v>23021</v>
      </c>
      <c r="M17" s="54">
        <v>22858</v>
      </c>
      <c r="N17" s="19">
        <f t="shared" si="4"/>
        <v>45879</v>
      </c>
      <c r="O17" s="71">
        <f t="shared" si="5"/>
        <v>5.9122956006046445E-2</v>
      </c>
    </row>
    <row r="18" spans="1:15" ht="15" customHeight="1">
      <c r="A18" s="17" t="s">
        <v>64</v>
      </c>
      <c r="B18" s="16" t="s">
        <v>65</v>
      </c>
      <c r="C18" s="18" t="s">
        <v>66</v>
      </c>
      <c r="D18" s="19">
        <v>22534</v>
      </c>
      <c r="E18" s="19">
        <v>21482</v>
      </c>
      <c r="F18" s="19">
        <f t="shared" si="0"/>
        <v>44016</v>
      </c>
      <c r="G18" s="71">
        <f t="shared" si="1"/>
        <v>0.10181959499784869</v>
      </c>
      <c r="H18" s="19">
        <v>11926</v>
      </c>
      <c r="I18" s="54">
        <v>11131</v>
      </c>
      <c r="J18" s="54">
        <f t="shared" si="2"/>
        <v>23057</v>
      </c>
      <c r="K18" s="71">
        <f t="shared" si="3"/>
        <v>0.10796345808965035</v>
      </c>
      <c r="L18" s="19">
        <v>38154</v>
      </c>
      <c r="M18" s="54">
        <v>38481</v>
      </c>
      <c r="N18" s="19">
        <f t="shared" si="4"/>
        <v>76635</v>
      </c>
      <c r="O18" s="71">
        <f t="shared" si="5"/>
        <v>9.875733415121013E-2</v>
      </c>
    </row>
    <row r="19" spans="1:15" ht="15" customHeight="1">
      <c r="A19" s="17" t="s">
        <v>67</v>
      </c>
      <c r="B19" s="16" t="s">
        <v>68</v>
      </c>
      <c r="C19" s="18" t="s">
        <v>69</v>
      </c>
      <c r="D19" s="19">
        <v>19049</v>
      </c>
      <c r="E19" s="19">
        <v>19413</v>
      </c>
      <c r="F19" s="19">
        <f t="shared" si="0"/>
        <v>38462</v>
      </c>
      <c r="G19" s="71">
        <f t="shared" si="1"/>
        <v>8.8971857115759181E-2</v>
      </c>
      <c r="H19" s="19">
        <v>10235</v>
      </c>
      <c r="I19" s="54">
        <v>10493</v>
      </c>
      <c r="J19" s="54">
        <f t="shared" si="2"/>
        <v>20728</v>
      </c>
      <c r="K19" s="71">
        <f t="shared" si="3"/>
        <v>9.7058010985048904E-2</v>
      </c>
      <c r="L19" s="19">
        <v>30831</v>
      </c>
      <c r="M19" s="54">
        <v>30795</v>
      </c>
      <c r="N19" s="19">
        <f t="shared" si="4"/>
        <v>61626</v>
      </c>
      <c r="O19" s="71">
        <f t="shared" si="5"/>
        <v>7.9415664832028124E-2</v>
      </c>
    </row>
    <row r="20" spans="1:15" ht="15" customHeight="1">
      <c r="A20" s="17" t="s">
        <v>70</v>
      </c>
      <c r="B20" s="16" t="s">
        <v>71</v>
      </c>
      <c r="C20" s="18" t="s">
        <v>72</v>
      </c>
      <c r="D20" s="19">
        <v>16197</v>
      </c>
      <c r="E20" s="19">
        <v>15642</v>
      </c>
      <c r="F20" s="19">
        <f t="shared" si="0"/>
        <v>31839</v>
      </c>
      <c r="G20" s="71">
        <f t="shared" si="1"/>
        <v>7.365126511124373E-2</v>
      </c>
      <c r="H20" s="19">
        <v>8992</v>
      </c>
      <c r="I20" s="54">
        <v>8844</v>
      </c>
      <c r="J20" s="54">
        <f t="shared" si="2"/>
        <v>17836</v>
      </c>
      <c r="K20" s="71">
        <f t="shared" si="3"/>
        <v>8.3516339440820736E-2</v>
      </c>
      <c r="L20" s="19">
        <v>33848</v>
      </c>
      <c r="M20" s="54">
        <v>34279</v>
      </c>
      <c r="N20" s="19">
        <f t="shared" si="4"/>
        <v>68127</v>
      </c>
      <c r="O20" s="71">
        <f t="shared" si="5"/>
        <v>8.7793317723226891E-2</v>
      </c>
    </row>
    <row r="21" spans="1:15" ht="15" customHeight="1">
      <c r="A21" s="17" t="s">
        <v>73</v>
      </c>
      <c r="B21" s="16" t="s">
        <v>74</v>
      </c>
      <c r="C21" s="18" t="s">
        <v>75</v>
      </c>
      <c r="D21" s="28">
        <v>16778</v>
      </c>
      <c r="E21" s="28">
        <v>16610</v>
      </c>
      <c r="F21" s="19">
        <f t="shared" si="0"/>
        <v>33388</v>
      </c>
      <c r="G21" s="71">
        <f t="shared" si="1"/>
        <v>7.723447468620892E-2</v>
      </c>
      <c r="H21" s="28">
        <v>6726</v>
      </c>
      <c r="I21" s="67">
        <v>6791</v>
      </c>
      <c r="J21" s="54">
        <f t="shared" si="2"/>
        <v>13517</v>
      </c>
      <c r="K21" s="71">
        <f t="shared" si="3"/>
        <v>6.3292798846242088E-2</v>
      </c>
      <c r="L21" s="28">
        <v>28515</v>
      </c>
      <c r="M21" s="67">
        <v>28794</v>
      </c>
      <c r="N21" s="19">
        <f t="shared" si="4"/>
        <v>57309</v>
      </c>
      <c r="O21" s="71">
        <f t="shared" si="5"/>
        <v>7.3852470318675562E-2</v>
      </c>
    </row>
    <row r="22" spans="1:15" ht="15" customHeight="1">
      <c r="A22" s="194">
        <v>2025</v>
      </c>
      <c r="B22" s="128"/>
      <c r="C22" s="195"/>
      <c r="D22" s="72">
        <f>SUM(D5:D21)</f>
        <v>220116</v>
      </c>
      <c r="E22" s="72">
        <f t="shared" ref="E22:N22" si="6">SUM(E5:E21)</f>
        <v>212178</v>
      </c>
      <c r="F22" s="72">
        <f t="shared" si="6"/>
        <v>432294</v>
      </c>
      <c r="G22" s="74">
        <f>F22/H101</f>
        <v>0.2061764118129325</v>
      </c>
      <c r="H22" s="72">
        <f t="shared" si="6"/>
        <v>107801</v>
      </c>
      <c r="I22" s="72">
        <f t="shared" si="6"/>
        <v>105762</v>
      </c>
      <c r="J22" s="72">
        <f t="shared" si="6"/>
        <v>213563</v>
      </c>
      <c r="K22" s="74">
        <f>J22/H101</f>
        <v>0.10185580423509302</v>
      </c>
      <c r="L22" s="72">
        <f t="shared" si="6"/>
        <v>381199</v>
      </c>
      <c r="M22" s="72">
        <f t="shared" si="6"/>
        <v>394794</v>
      </c>
      <c r="N22" s="72">
        <f t="shared" si="6"/>
        <v>775993</v>
      </c>
      <c r="O22" s="74">
        <f>N22/H101</f>
        <v>0.37009871136761768</v>
      </c>
    </row>
    <row r="23" spans="1:15" ht="15" customHeight="1">
      <c r="A23" s="191">
        <f t="shared" ref="A23:A26" si="7">A22-1</f>
        <v>2024</v>
      </c>
      <c r="B23" s="192"/>
      <c r="C23" s="193"/>
      <c r="D23" s="72">
        <v>218820</v>
      </c>
      <c r="E23" s="72">
        <v>211157</v>
      </c>
      <c r="F23" s="72">
        <f>SUM(D23:E23)</f>
        <v>429977</v>
      </c>
      <c r="G23" s="74">
        <f>F23/H102</f>
        <v>0.20807761807100764</v>
      </c>
      <c r="H23" s="72">
        <v>94082</v>
      </c>
      <c r="I23" s="105">
        <v>92782</v>
      </c>
      <c r="J23" s="105">
        <f>SUM(H23:I23)</f>
        <v>186864</v>
      </c>
      <c r="K23" s="74">
        <f t="shared" ref="K23:K26" si="8">J23/H102</f>
        <v>9.0428595071877726E-2</v>
      </c>
      <c r="L23" s="72">
        <v>379158</v>
      </c>
      <c r="M23" s="105">
        <v>392270</v>
      </c>
      <c r="N23" s="72">
        <f>SUM(L23:M23)</f>
        <v>771428</v>
      </c>
      <c r="O23" s="74">
        <f t="shared" ref="O23:O26" si="9">N23/H102</f>
        <v>0.37331508604711711</v>
      </c>
    </row>
    <row r="24" spans="1:15" ht="15" customHeight="1">
      <c r="A24" s="191">
        <f t="shared" si="7"/>
        <v>2023</v>
      </c>
      <c r="B24" s="192"/>
      <c r="C24" s="193"/>
      <c r="D24" s="72">
        <v>225469</v>
      </c>
      <c r="E24" s="72">
        <v>217946</v>
      </c>
      <c r="F24" s="72">
        <f t="shared" ref="F24:F26" si="10">SUM(D24:E24)</f>
        <v>443415</v>
      </c>
      <c r="G24" s="74">
        <f>F24/H103</f>
        <v>0.21584955882309989</v>
      </c>
      <c r="H24" s="72">
        <v>112178</v>
      </c>
      <c r="I24" s="105">
        <v>111685</v>
      </c>
      <c r="J24" s="105">
        <f t="shared" ref="J24:J26" si="11">SUM(H24:I24)</f>
        <v>223863</v>
      </c>
      <c r="K24" s="74">
        <f t="shared" si="8"/>
        <v>0.10897405317099243</v>
      </c>
      <c r="L24" s="72">
        <v>367294</v>
      </c>
      <c r="M24" s="105">
        <v>381676</v>
      </c>
      <c r="N24" s="72">
        <f t="shared" ref="N24:N26" si="12">SUM(L24:M24)</f>
        <v>748970</v>
      </c>
      <c r="O24" s="74">
        <f t="shared" si="9"/>
        <v>0.36459038163286567</v>
      </c>
    </row>
    <row r="25" spans="1:15" ht="15" customHeight="1">
      <c r="A25" s="191">
        <f t="shared" si="7"/>
        <v>2022</v>
      </c>
      <c r="B25" s="192"/>
      <c r="C25" s="193"/>
      <c r="D25" s="107">
        <v>220344</v>
      </c>
      <c r="E25" s="107">
        <v>214658</v>
      </c>
      <c r="F25" s="72">
        <f t="shared" si="10"/>
        <v>435002</v>
      </c>
      <c r="G25" s="74">
        <f t="shared" ref="G25:G26" si="13">F25/H104</f>
        <v>0.21308460840617363</v>
      </c>
      <c r="H25" s="107">
        <v>116056</v>
      </c>
      <c r="I25" s="108">
        <v>117337</v>
      </c>
      <c r="J25" s="105">
        <f t="shared" si="11"/>
        <v>233393</v>
      </c>
      <c r="K25" s="74">
        <f t="shared" si="8"/>
        <v>0.11432695943867405</v>
      </c>
      <c r="L25" s="107">
        <v>374459</v>
      </c>
      <c r="M25" s="108">
        <v>389599</v>
      </c>
      <c r="N25" s="72">
        <f t="shared" si="12"/>
        <v>764058</v>
      </c>
      <c r="O25" s="74">
        <f t="shared" si="9"/>
        <v>0.37427184180671402</v>
      </c>
    </row>
    <row r="26" spans="1:15" ht="15" customHeight="1">
      <c r="A26" s="191">
        <f t="shared" si="7"/>
        <v>2021</v>
      </c>
      <c r="B26" s="192"/>
      <c r="C26" s="193"/>
      <c r="D26" s="79">
        <v>209918</v>
      </c>
      <c r="E26" s="79">
        <v>204708</v>
      </c>
      <c r="F26" s="72">
        <f t="shared" si="10"/>
        <v>414626</v>
      </c>
      <c r="G26" s="74">
        <f t="shared" si="13"/>
        <v>0.20714179730452781</v>
      </c>
      <c r="H26" s="79">
        <v>115953</v>
      </c>
      <c r="I26" s="109">
        <v>117841</v>
      </c>
      <c r="J26" s="105">
        <f t="shared" si="11"/>
        <v>233794</v>
      </c>
      <c r="K26" s="74">
        <f t="shared" si="8"/>
        <v>0.11680046441616004</v>
      </c>
      <c r="L26" s="79">
        <v>372256</v>
      </c>
      <c r="M26" s="109">
        <v>386858</v>
      </c>
      <c r="N26" s="72">
        <f t="shared" si="12"/>
        <v>759114</v>
      </c>
      <c r="O26" s="74">
        <f t="shared" si="9"/>
        <v>0.37924355520162584</v>
      </c>
    </row>
    <row r="27" spans="1:15" ht="21.75" customHeight="1">
      <c r="A27" s="224" t="s">
        <v>111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spans="1:15" ht="15" customHeight="1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6"/>
    </row>
    <row r="29" spans="1:15" ht="15" customHeight="1">
      <c r="A29" s="146" t="s">
        <v>16</v>
      </c>
      <c r="B29" s="188" t="s">
        <v>1</v>
      </c>
      <c r="C29" s="189"/>
      <c r="D29" s="152" t="s">
        <v>115</v>
      </c>
      <c r="E29" s="130"/>
      <c r="F29" s="130"/>
      <c r="G29" s="131"/>
      <c r="H29" s="148" t="s">
        <v>116</v>
      </c>
      <c r="I29" s="149"/>
      <c r="J29" s="149"/>
      <c r="K29" s="150"/>
      <c r="L29" s="148" t="s">
        <v>117</v>
      </c>
      <c r="M29" s="149"/>
      <c r="N29" s="149"/>
      <c r="O29" s="150"/>
    </row>
    <row r="30" spans="1:15" ht="15" customHeight="1">
      <c r="A30" s="136"/>
      <c r="B30" s="139"/>
      <c r="C30" s="140"/>
      <c r="D30" s="16" t="s">
        <v>22</v>
      </c>
      <c r="E30" s="16" t="s">
        <v>23</v>
      </c>
      <c r="F30" s="16" t="s">
        <v>4</v>
      </c>
      <c r="G30" s="16" t="s">
        <v>24</v>
      </c>
      <c r="H30" s="16" t="s">
        <v>22</v>
      </c>
      <c r="I30" s="14" t="s">
        <v>23</v>
      </c>
      <c r="J30" s="49" t="s">
        <v>4</v>
      </c>
      <c r="K30" s="16" t="s">
        <v>24</v>
      </c>
      <c r="L30" s="16" t="s">
        <v>22</v>
      </c>
      <c r="M30" s="49" t="s">
        <v>23</v>
      </c>
      <c r="N30" s="16" t="s">
        <v>4</v>
      </c>
      <c r="O30" s="16" t="s">
        <v>24</v>
      </c>
    </row>
    <row r="31" spans="1:15" ht="15" customHeight="1">
      <c r="A31" s="17" t="s">
        <v>25</v>
      </c>
      <c r="B31" s="16" t="s">
        <v>26</v>
      </c>
      <c r="C31" s="18" t="s">
        <v>27</v>
      </c>
      <c r="D31" s="19">
        <v>7086</v>
      </c>
      <c r="E31" s="19">
        <v>6457</v>
      </c>
      <c r="F31" s="19">
        <f>SUM(D31:E31)</f>
        <v>13543</v>
      </c>
      <c r="G31" s="71">
        <f>F31/$F$48</f>
        <v>4.1706701157920668E-2</v>
      </c>
      <c r="H31" s="19">
        <v>5158</v>
      </c>
      <c r="I31" s="54">
        <v>3611</v>
      </c>
      <c r="J31" s="54">
        <f>SUM(H31:I31)</f>
        <v>8769</v>
      </c>
      <c r="K31" s="71">
        <f>J31/$J$48</f>
        <v>3.0912680227024359E-2</v>
      </c>
      <c r="L31" s="19">
        <v>91</v>
      </c>
      <c r="M31" s="54">
        <v>74</v>
      </c>
      <c r="N31" s="19">
        <f>SUM(L31:M31)</f>
        <v>165</v>
      </c>
      <c r="O31" s="71">
        <f>N31/$N$48</f>
        <v>4.6257359125315388E-2</v>
      </c>
    </row>
    <row r="32" spans="1:15" ht="15" customHeight="1">
      <c r="A32" s="17" t="s">
        <v>28</v>
      </c>
      <c r="B32" s="16" t="s">
        <v>29</v>
      </c>
      <c r="C32" s="18" t="s">
        <v>30</v>
      </c>
      <c r="D32" s="19">
        <v>7855</v>
      </c>
      <c r="E32" s="19">
        <v>7230</v>
      </c>
      <c r="F32" s="19">
        <f t="shared" ref="F32:F47" si="14">SUM(D32:E32)</f>
        <v>15085</v>
      </c>
      <c r="G32" s="71">
        <f t="shared" ref="G32:G47" si="15">F32/$F$48</f>
        <v>4.6455407735895543E-2</v>
      </c>
      <c r="H32" s="19">
        <v>7485</v>
      </c>
      <c r="I32" s="54">
        <v>5613</v>
      </c>
      <c r="J32" s="54">
        <f t="shared" ref="J32:J47" si="16">SUM(H32:I32)</f>
        <v>13098</v>
      </c>
      <c r="K32" s="71">
        <f t="shared" ref="K32:K47" si="17">J32/$J$48</f>
        <v>4.6173370465681957E-2</v>
      </c>
      <c r="L32" s="19">
        <v>82</v>
      </c>
      <c r="M32" s="54">
        <v>84</v>
      </c>
      <c r="N32" s="19">
        <f t="shared" ref="N32:N47" si="18">SUM(L32:M32)</f>
        <v>166</v>
      </c>
      <c r="O32" s="71">
        <f t="shared" ref="O32:O47" si="19">N32/$N$48</f>
        <v>4.653770675637791E-2</v>
      </c>
    </row>
    <row r="33" spans="1:15" ht="15" customHeight="1">
      <c r="A33" s="17" t="s">
        <v>31</v>
      </c>
      <c r="B33" s="16" t="s">
        <v>32</v>
      </c>
      <c r="C33" s="18" t="s">
        <v>33</v>
      </c>
      <c r="D33" s="19">
        <v>12330</v>
      </c>
      <c r="E33" s="19">
        <v>10913</v>
      </c>
      <c r="F33" s="19">
        <f t="shared" si="14"/>
        <v>23243</v>
      </c>
      <c r="G33" s="71">
        <f t="shared" si="15"/>
        <v>7.1578590785907864E-2</v>
      </c>
      <c r="H33" s="19">
        <v>15399</v>
      </c>
      <c r="I33" s="54">
        <v>12693</v>
      </c>
      <c r="J33" s="54">
        <f t="shared" si="16"/>
        <v>28092</v>
      </c>
      <c r="K33" s="71">
        <f t="shared" si="17"/>
        <v>9.9030563683152953E-2</v>
      </c>
      <c r="L33" s="19">
        <v>150</v>
      </c>
      <c r="M33" s="54">
        <v>170</v>
      </c>
      <c r="N33" s="19">
        <f t="shared" si="18"/>
        <v>320</v>
      </c>
      <c r="O33" s="71">
        <f t="shared" si="19"/>
        <v>8.9711241940005612E-2</v>
      </c>
    </row>
    <row r="34" spans="1:15" ht="15" customHeight="1">
      <c r="A34" s="17" t="s">
        <v>34</v>
      </c>
      <c r="B34" s="16" t="s">
        <v>35</v>
      </c>
      <c r="C34" s="18" t="s">
        <v>36</v>
      </c>
      <c r="D34" s="19">
        <v>11722</v>
      </c>
      <c r="E34" s="19">
        <v>9378</v>
      </c>
      <c r="F34" s="19">
        <f t="shared" si="14"/>
        <v>21100</v>
      </c>
      <c r="G34" s="71">
        <f t="shared" si="15"/>
        <v>6.4979058881497909E-2</v>
      </c>
      <c r="H34" s="19">
        <v>13249</v>
      </c>
      <c r="I34" s="54">
        <v>11369</v>
      </c>
      <c r="J34" s="54">
        <f t="shared" si="16"/>
        <v>24618</v>
      </c>
      <c r="K34" s="71">
        <f t="shared" si="17"/>
        <v>8.6783939084147069E-2</v>
      </c>
      <c r="L34" s="19">
        <v>101</v>
      </c>
      <c r="M34" s="54">
        <v>93</v>
      </c>
      <c r="N34" s="19">
        <f t="shared" si="18"/>
        <v>194</v>
      </c>
      <c r="O34" s="71">
        <f t="shared" si="19"/>
        <v>5.4387440426128399E-2</v>
      </c>
    </row>
    <row r="35" spans="1:15" ht="15" customHeight="1">
      <c r="A35" s="17" t="s">
        <v>37</v>
      </c>
      <c r="B35" s="16" t="s">
        <v>38</v>
      </c>
      <c r="C35" s="18" t="s">
        <v>39</v>
      </c>
      <c r="D35" s="19">
        <v>7904</v>
      </c>
      <c r="E35" s="19">
        <v>7199</v>
      </c>
      <c r="F35" s="19">
        <f t="shared" si="14"/>
        <v>15103</v>
      </c>
      <c r="G35" s="71">
        <f t="shared" si="15"/>
        <v>4.6510840108401084E-2</v>
      </c>
      <c r="H35" s="19">
        <v>6769</v>
      </c>
      <c r="I35" s="54">
        <v>5409</v>
      </c>
      <c r="J35" s="54">
        <f t="shared" si="16"/>
        <v>12178</v>
      </c>
      <c r="K35" s="71">
        <f t="shared" si="17"/>
        <v>4.2930165332957307E-2</v>
      </c>
      <c r="L35" s="19">
        <v>84</v>
      </c>
      <c r="M35" s="54">
        <v>62</v>
      </c>
      <c r="N35" s="19">
        <f t="shared" si="18"/>
        <v>146</v>
      </c>
      <c r="O35" s="71">
        <f t="shared" si="19"/>
        <v>4.0930754135127555E-2</v>
      </c>
    </row>
    <row r="36" spans="1:15" ht="15" customHeight="1">
      <c r="A36" s="17" t="s">
        <v>40</v>
      </c>
      <c r="B36" s="16" t="s">
        <v>41</v>
      </c>
      <c r="C36" s="18" t="s">
        <v>42</v>
      </c>
      <c r="D36" s="19">
        <v>8622</v>
      </c>
      <c r="E36" s="19">
        <v>7553</v>
      </c>
      <c r="F36" s="19">
        <f t="shared" si="14"/>
        <v>16175</v>
      </c>
      <c r="G36" s="71">
        <f t="shared" si="15"/>
        <v>4.9812145848731212E-2</v>
      </c>
      <c r="H36" s="19">
        <v>9676</v>
      </c>
      <c r="I36" s="54">
        <v>7768</v>
      </c>
      <c r="J36" s="54">
        <f t="shared" si="16"/>
        <v>17444</v>
      </c>
      <c r="K36" s="71">
        <f t="shared" si="17"/>
        <v>6.1493989494835546E-2</v>
      </c>
      <c r="L36" s="19">
        <v>83</v>
      </c>
      <c r="M36" s="54">
        <v>75</v>
      </c>
      <c r="N36" s="19">
        <f t="shared" si="18"/>
        <v>158</v>
      </c>
      <c r="O36" s="71">
        <f t="shared" si="19"/>
        <v>4.4294925707877769E-2</v>
      </c>
    </row>
    <row r="37" spans="1:15" ht="15" customHeight="1">
      <c r="A37" s="17" t="s">
        <v>43</v>
      </c>
      <c r="B37" s="16" t="s">
        <v>44</v>
      </c>
      <c r="C37" s="18" t="s">
        <v>45</v>
      </c>
      <c r="D37" s="19">
        <v>7872</v>
      </c>
      <c r="E37" s="19">
        <v>7240</v>
      </c>
      <c r="F37" s="19">
        <f t="shared" si="14"/>
        <v>15112</v>
      </c>
      <c r="G37" s="71">
        <f t="shared" si="15"/>
        <v>4.6538556294653859E-2</v>
      </c>
      <c r="H37" s="19">
        <v>8342</v>
      </c>
      <c r="I37" s="54">
        <v>6909</v>
      </c>
      <c r="J37" s="54">
        <f t="shared" si="16"/>
        <v>15251</v>
      </c>
      <c r="K37" s="71">
        <f t="shared" si="17"/>
        <v>5.3763175520851691E-2</v>
      </c>
      <c r="L37" s="19">
        <v>113</v>
      </c>
      <c r="M37" s="54">
        <v>126</v>
      </c>
      <c r="N37" s="19">
        <f t="shared" si="18"/>
        <v>239</v>
      </c>
      <c r="O37" s="71">
        <f t="shared" si="19"/>
        <v>6.7003083823941684E-2</v>
      </c>
    </row>
    <row r="38" spans="1:15" ht="15" customHeight="1">
      <c r="A38" s="17" t="s">
        <v>46</v>
      </c>
      <c r="B38" s="16" t="s">
        <v>47</v>
      </c>
      <c r="C38" s="18" t="s">
        <v>48</v>
      </c>
      <c r="D38" s="19">
        <v>13060</v>
      </c>
      <c r="E38" s="19">
        <v>12905</v>
      </c>
      <c r="F38" s="19">
        <f t="shared" si="14"/>
        <v>25965</v>
      </c>
      <c r="G38" s="71">
        <f t="shared" si="15"/>
        <v>7.9961197339246115E-2</v>
      </c>
      <c r="H38" s="19">
        <v>11286</v>
      </c>
      <c r="I38" s="54">
        <v>9213</v>
      </c>
      <c r="J38" s="54">
        <f t="shared" si="16"/>
        <v>20499</v>
      </c>
      <c r="K38" s="71">
        <f t="shared" si="17"/>
        <v>7.2263545669263587E-2</v>
      </c>
      <c r="L38" s="19">
        <v>125</v>
      </c>
      <c r="M38" s="54">
        <v>153</v>
      </c>
      <c r="N38" s="19">
        <f t="shared" si="18"/>
        <v>278</v>
      </c>
      <c r="O38" s="71">
        <f t="shared" si="19"/>
        <v>7.7936641435379872E-2</v>
      </c>
    </row>
    <row r="39" spans="1:15" ht="15" customHeight="1">
      <c r="A39" s="17" t="s">
        <v>49</v>
      </c>
      <c r="B39" s="16" t="s">
        <v>50</v>
      </c>
      <c r="C39" s="18" t="s">
        <v>51</v>
      </c>
      <c r="D39" s="19">
        <v>14405</v>
      </c>
      <c r="E39" s="19">
        <v>13604</v>
      </c>
      <c r="F39" s="19">
        <f t="shared" si="14"/>
        <v>28009</v>
      </c>
      <c r="G39" s="71">
        <f t="shared" si="15"/>
        <v>8.6255851194875582E-2</v>
      </c>
      <c r="H39" s="19">
        <v>16884</v>
      </c>
      <c r="I39" s="54">
        <v>15136</v>
      </c>
      <c r="J39" s="54">
        <f t="shared" si="16"/>
        <v>32020</v>
      </c>
      <c r="K39" s="71">
        <f t="shared" si="17"/>
        <v>0.11287763951069905</v>
      </c>
      <c r="L39" s="19">
        <v>214</v>
      </c>
      <c r="M39" s="54">
        <v>283</v>
      </c>
      <c r="N39" s="19">
        <f t="shared" si="18"/>
        <v>497</v>
      </c>
      <c r="O39" s="71">
        <f t="shared" si="19"/>
        <v>0.1393327726380712</v>
      </c>
    </row>
    <row r="40" spans="1:15" ht="15" customHeight="1">
      <c r="A40" s="17" t="s">
        <v>52</v>
      </c>
      <c r="B40" s="16" t="s">
        <v>53</v>
      </c>
      <c r="C40" s="18" t="s">
        <v>54</v>
      </c>
      <c r="D40" s="19">
        <v>7583</v>
      </c>
      <c r="E40" s="19">
        <v>7447</v>
      </c>
      <c r="F40" s="19">
        <f t="shared" si="14"/>
        <v>15030</v>
      </c>
      <c r="G40" s="71">
        <f t="shared" si="15"/>
        <v>4.6286031042128604E-2</v>
      </c>
      <c r="H40" s="19">
        <v>5637</v>
      </c>
      <c r="I40" s="54">
        <v>4307</v>
      </c>
      <c r="J40" s="54">
        <f t="shared" si="16"/>
        <v>9944</v>
      </c>
      <c r="K40" s="71">
        <f t="shared" si="17"/>
        <v>3.5054817217188984E-2</v>
      </c>
      <c r="L40" s="19">
        <v>49</v>
      </c>
      <c r="M40" s="54">
        <v>45</v>
      </c>
      <c r="N40" s="19">
        <f t="shared" si="18"/>
        <v>94</v>
      </c>
      <c r="O40" s="71">
        <f t="shared" si="19"/>
        <v>2.6352677319876647E-2</v>
      </c>
    </row>
    <row r="41" spans="1:15" ht="15" customHeight="1">
      <c r="A41" s="17" t="s">
        <v>55</v>
      </c>
      <c r="B41" s="16" t="s">
        <v>56</v>
      </c>
      <c r="C41" s="18" t="s">
        <v>57</v>
      </c>
      <c r="D41" s="19">
        <v>5510</v>
      </c>
      <c r="E41" s="19">
        <v>5226</v>
      </c>
      <c r="F41" s="19">
        <f t="shared" si="14"/>
        <v>10736</v>
      </c>
      <c r="G41" s="71">
        <f t="shared" si="15"/>
        <v>3.3062330623306234E-2</v>
      </c>
      <c r="H41" s="19">
        <v>4538</v>
      </c>
      <c r="I41" s="54">
        <v>3610</v>
      </c>
      <c r="J41" s="54">
        <f t="shared" si="16"/>
        <v>8148</v>
      </c>
      <c r="K41" s="71">
        <f t="shared" si="17"/>
        <v>2.8723516762435224E-2</v>
      </c>
      <c r="L41" s="19">
        <v>61</v>
      </c>
      <c r="M41" s="54">
        <v>99</v>
      </c>
      <c r="N41" s="19">
        <f t="shared" si="18"/>
        <v>160</v>
      </c>
      <c r="O41" s="71">
        <f t="shared" si="19"/>
        <v>4.4855620970002806E-2</v>
      </c>
    </row>
    <row r="42" spans="1:15" ht="15" customHeight="1">
      <c r="A42" s="17" t="s">
        <v>58</v>
      </c>
      <c r="B42" s="16" t="s">
        <v>59</v>
      </c>
      <c r="C42" s="18" t="s">
        <v>60</v>
      </c>
      <c r="D42" s="19">
        <v>10960</v>
      </c>
      <c r="E42" s="19">
        <v>10525</v>
      </c>
      <c r="F42" s="19">
        <f t="shared" si="14"/>
        <v>21485</v>
      </c>
      <c r="G42" s="71">
        <f t="shared" si="15"/>
        <v>6.6164695737866472E-2</v>
      </c>
      <c r="H42" s="19">
        <v>9650</v>
      </c>
      <c r="I42" s="54">
        <v>7558</v>
      </c>
      <c r="J42" s="54">
        <f t="shared" si="16"/>
        <v>17208</v>
      </c>
      <c r="K42" s="71">
        <f t="shared" si="17"/>
        <v>6.0662036873832273E-2</v>
      </c>
      <c r="L42" s="19">
        <v>88</v>
      </c>
      <c r="M42" s="54">
        <v>92</v>
      </c>
      <c r="N42" s="19">
        <f t="shared" si="18"/>
        <v>180</v>
      </c>
      <c r="O42" s="71">
        <f t="shared" si="19"/>
        <v>5.0462573591253154E-2</v>
      </c>
    </row>
    <row r="43" spans="1:15" ht="15" customHeight="1">
      <c r="A43" s="17" t="s">
        <v>61</v>
      </c>
      <c r="B43" s="16" t="s">
        <v>62</v>
      </c>
      <c r="C43" s="18" t="s">
        <v>63</v>
      </c>
      <c r="D43" s="19">
        <v>9262</v>
      </c>
      <c r="E43" s="19">
        <v>9082</v>
      </c>
      <c r="F43" s="19">
        <f t="shared" si="14"/>
        <v>18344</v>
      </c>
      <c r="G43" s="71">
        <f t="shared" si="15"/>
        <v>5.6491746735649176E-2</v>
      </c>
      <c r="H43" s="19">
        <v>7084</v>
      </c>
      <c r="I43" s="54">
        <v>5810</v>
      </c>
      <c r="J43" s="54">
        <f t="shared" si="16"/>
        <v>12894</v>
      </c>
      <c r="K43" s="71">
        <f t="shared" si="17"/>
        <v>4.5454224979729965E-2</v>
      </c>
      <c r="L43" s="19">
        <v>60</v>
      </c>
      <c r="M43" s="54">
        <v>61</v>
      </c>
      <c r="N43" s="19">
        <f t="shared" si="18"/>
        <v>121</v>
      </c>
      <c r="O43" s="71">
        <f t="shared" si="19"/>
        <v>3.3922063358564618E-2</v>
      </c>
    </row>
    <row r="44" spans="1:15" ht="15" customHeight="1">
      <c r="A44" s="17" t="s">
        <v>64</v>
      </c>
      <c r="B44" s="16" t="s">
        <v>65</v>
      </c>
      <c r="C44" s="18" t="s">
        <v>66</v>
      </c>
      <c r="D44" s="19">
        <v>13015</v>
      </c>
      <c r="E44" s="19">
        <v>12343</v>
      </c>
      <c r="F44" s="19">
        <f t="shared" si="14"/>
        <v>25358</v>
      </c>
      <c r="G44" s="71">
        <f t="shared" si="15"/>
        <v>7.8091894555309183E-2</v>
      </c>
      <c r="H44" s="19">
        <v>11180</v>
      </c>
      <c r="I44" s="54">
        <v>9068</v>
      </c>
      <c r="J44" s="54">
        <f t="shared" si="16"/>
        <v>20248</v>
      </c>
      <c r="K44" s="71">
        <f t="shared" si="17"/>
        <v>7.1378714703705007E-2</v>
      </c>
      <c r="L44" s="19">
        <v>100</v>
      </c>
      <c r="M44" s="54">
        <v>157</v>
      </c>
      <c r="N44" s="19">
        <f t="shared" si="18"/>
        <v>257</v>
      </c>
      <c r="O44" s="71">
        <f t="shared" si="19"/>
        <v>7.2049341183067009E-2</v>
      </c>
    </row>
    <row r="45" spans="1:15" ht="15" customHeight="1">
      <c r="A45" s="17" t="s">
        <v>67</v>
      </c>
      <c r="B45" s="16" t="s">
        <v>68</v>
      </c>
      <c r="C45" s="18" t="s">
        <v>69</v>
      </c>
      <c r="D45" s="19">
        <v>12370</v>
      </c>
      <c r="E45" s="19">
        <v>12435</v>
      </c>
      <c r="F45" s="19">
        <f t="shared" si="14"/>
        <v>24805</v>
      </c>
      <c r="G45" s="71">
        <f t="shared" si="15"/>
        <v>7.6388888888888895E-2</v>
      </c>
      <c r="H45" s="19">
        <v>10277</v>
      </c>
      <c r="I45" s="54">
        <v>7789</v>
      </c>
      <c r="J45" s="54">
        <f t="shared" si="16"/>
        <v>18066</v>
      </c>
      <c r="K45" s="71">
        <f t="shared" si="17"/>
        <v>6.368667818239504E-2</v>
      </c>
      <c r="L45" s="19">
        <v>94</v>
      </c>
      <c r="M45" s="54">
        <v>71</v>
      </c>
      <c r="N45" s="19">
        <f t="shared" si="18"/>
        <v>165</v>
      </c>
      <c r="O45" s="71">
        <f t="shared" si="19"/>
        <v>4.6257359125315388E-2</v>
      </c>
    </row>
    <row r="46" spans="1:15" ht="15" customHeight="1">
      <c r="A46" s="17" t="s">
        <v>70</v>
      </c>
      <c r="B46" s="16" t="s">
        <v>71</v>
      </c>
      <c r="C46" s="18" t="s">
        <v>72</v>
      </c>
      <c r="D46" s="19">
        <v>9387</v>
      </c>
      <c r="E46" s="19">
        <v>8710</v>
      </c>
      <c r="F46" s="19">
        <f t="shared" si="14"/>
        <v>18097</v>
      </c>
      <c r="G46" s="71">
        <f t="shared" si="15"/>
        <v>5.5731091401823106E-2</v>
      </c>
      <c r="H46" s="19">
        <v>8128</v>
      </c>
      <c r="I46" s="54">
        <v>6490</v>
      </c>
      <c r="J46" s="54">
        <f t="shared" si="16"/>
        <v>14618</v>
      </c>
      <c r="K46" s="71">
        <f t="shared" si="17"/>
        <v>5.1531709380618324E-2</v>
      </c>
      <c r="L46" s="19">
        <v>100</v>
      </c>
      <c r="M46" s="54">
        <v>110</v>
      </c>
      <c r="N46" s="19">
        <f t="shared" si="18"/>
        <v>210</v>
      </c>
      <c r="O46" s="71">
        <f t="shared" si="19"/>
        <v>5.887300252312868E-2</v>
      </c>
    </row>
    <row r="47" spans="1:15" ht="15" customHeight="1">
      <c r="A47" s="17" t="s">
        <v>73</v>
      </c>
      <c r="B47" s="16" t="s">
        <v>74</v>
      </c>
      <c r="C47" s="18" t="s">
        <v>75</v>
      </c>
      <c r="D47" s="19">
        <v>8462</v>
      </c>
      <c r="E47" s="19">
        <v>9068</v>
      </c>
      <c r="F47" s="19">
        <f t="shared" si="14"/>
        <v>17530</v>
      </c>
      <c r="G47" s="71">
        <f t="shared" si="15"/>
        <v>5.39849716678985E-2</v>
      </c>
      <c r="H47" s="19">
        <v>5822</v>
      </c>
      <c r="I47" s="54">
        <v>4753</v>
      </c>
      <c r="J47" s="54">
        <f t="shared" si="16"/>
        <v>10575</v>
      </c>
      <c r="K47" s="71">
        <f t="shared" si="17"/>
        <v>3.727923291148165E-2</v>
      </c>
      <c r="L47" s="19">
        <v>126</v>
      </c>
      <c r="M47" s="54">
        <v>91</v>
      </c>
      <c r="N47" s="19">
        <f t="shared" si="18"/>
        <v>217</v>
      </c>
      <c r="O47" s="71">
        <f t="shared" si="19"/>
        <v>6.0835435940566306E-2</v>
      </c>
    </row>
    <row r="48" spans="1:15" ht="15" customHeight="1">
      <c r="A48" s="194">
        <v>2025</v>
      </c>
      <c r="B48" s="128"/>
      <c r="C48" s="195"/>
      <c r="D48" s="72">
        <f>SUM(D31:D47)</f>
        <v>167405</v>
      </c>
      <c r="E48" s="72">
        <f t="shared" ref="E48:N48" si="20">SUM(E31:E47)</f>
        <v>157315</v>
      </c>
      <c r="F48" s="72">
        <f t="shared" si="20"/>
        <v>324720</v>
      </c>
      <c r="G48" s="74">
        <f>F48/H101</f>
        <v>0.15487053820755189</v>
      </c>
      <c r="H48" s="72">
        <f t="shared" si="20"/>
        <v>156564</v>
      </c>
      <c r="I48" s="72">
        <f t="shared" si="20"/>
        <v>127106</v>
      </c>
      <c r="J48" s="72">
        <f t="shared" si="20"/>
        <v>283670</v>
      </c>
      <c r="K48" s="74">
        <f>J48/H101</f>
        <v>0.13529233054119316</v>
      </c>
      <c r="L48" s="72">
        <f t="shared" si="20"/>
        <v>1721</v>
      </c>
      <c r="M48" s="72">
        <f t="shared" si="20"/>
        <v>1846</v>
      </c>
      <c r="N48" s="72">
        <f t="shared" si="20"/>
        <v>3567</v>
      </c>
      <c r="O48" s="74">
        <f>N48/H101</f>
        <v>1.7012293969768959E-3</v>
      </c>
    </row>
    <row r="49" spans="1:15" ht="15" customHeight="1">
      <c r="A49" s="191">
        <f t="shared" ref="A49:A52" si="21">A48-1</f>
        <v>2024</v>
      </c>
      <c r="B49" s="192"/>
      <c r="C49" s="193"/>
      <c r="D49" s="72">
        <v>165665</v>
      </c>
      <c r="E49" s="72">
        <v>155064</v>
      </c>
      <c r="F49" s="72">
        <f>SUM(D49:E49)</f>
        <v>320729</v>
      </c>
      <c r="G49" s="74">
        <f t="shared" ref="G49:G52" si="22">F49/H102</f>
        <v>0.15520952601254534</v>
      </c>
      <c r="H49" s="72">
        <v>161379</v>
      </c>
      <c r="I49" s="110">
        <v>132085</v>
      </c>
      <c r="J49" s="110">
        <f>SUM(H49:I49)</f>
        <v>293464</v>
      </c>
      <c r="K49" s="74">
        <f t="shared" ref="K49:K52" si="23">J49/H102</f>
        <v>0.14201524758205714</v>
      </c>
      <c r="L49" s="72">
        <v>1827</v>
      </c>
      <c r="M49" s="110">
        <v>2065</v>
      </c>
      <c r="N49" s="72">
        <f>SUM(L49:M49)</f>
        <v>3892</v>
      </c>
      <c r="O49" s="74">
        <f t="shared" ref="O49:O52" si="24">N49/H102</f>
        <v>1.8834451366755935E-3</v>
      </c>
    </row>
    <row r="50" spans="1:15" ht="15" customHeight="1">
      <c r="A50" s="191">
        <f t="shared" si="21"/>
        <v>2023</v>
      </c>
      <c r="B50" s="192"/>
      <c r="C50" s="193"/>
      <c r="D50" s="103">
        <v>162081</v>
      </c>
      <c r="E50" s="103">
        <v>151029</v>
      </c>
      <c r="F50" s="72">
        <f t="shared" ref="F50:F52" si="25">SUM(D50:E50)</f>
        <v>313110</v>
      </c>
      <c r="G50" s="74">
        <f t="shared" si="22"/>
        <v>0.15241851394991329</v>
      </c>
      <c r="H50" s="103">
        <v>147573</v>
      </c>
      <c r="I50" s="111">
        <v>117839</v>
      </c>
      <c r="J50" s="110">
        <f t="shared" ref="J50:J52" si="26">SUM(H50:I50)</f>
        <v>265412</v>
      </c>
      <c r="K50" s="74">
        <f t="shared" si="23"/>
        <v>0.12919965068019032</v>
      </c>
      <c r="L50" s="103">
        <v>1889</v>
      </c>
      <c r="M50" s="111">
        <v>1984</v>
      </c>
      <c r="N50" s="72">
        <f t="shared" ref="N50:N52" si="27">SUM(L50:M50)</f>
        <v>3873</v>
      </c>
      <c r="O50" s="74">
        <f t="shared" si="24"/>
        <v>1.8853339226725886E-3</v>
      </c>
    </row>
    <row r="51" spans="1:15" ht="15" customHeight="1">
      <c r="A51" s="191">
        <f t="shared" si="21"/>
        <v>2022</v>
      </c>
      <c r="B51" s="192"/>
      <c r="C51" s="193"/>
      <c r="D51" s="72">
        <v>160091</v>
      </c>
      <c r="E51" s="72">
        <v>148213</v>
      </c>
      <c r="F51" s="72">
        <f t="shared" si="25"/>
        <v>308304</v>
      </c>
      <c r="G51" s="74">
        <f t="shared" si="22"/>
        <v>0.15102191969245418</v>
      </c>
      <c r="H51" s="72">
        <v>136587</v>
      </c>
      <c r="I51" s="105">
        <v>107097</v>
      </c>
      <c r="J51" s="110">
        <f t="shared" si="26"/>
        <v>243684</v>
      </c>
      <c r="K51" s="74">
        <f t="shared" si="23"/>
        <v>0.11936797926181952</v>
      </c>
      <c r="L51" s="72">
        <v>2015</v>
      </c>
      <c r="M51" s="105">
        <v>2088</v>
      </c>
      <c r="N51" s="72">
        <f t="shared" si="27"/>
        <v>4103</v>
      </c>
      <c r="O51" s="74">
        <f t="shared" si="24"/>
        <v>2.0098439737990413E-3</v>
      </c>
    </row>
    <row r="52" spans="1:15" ht="15" customHeight="1">
      <c r="A52" s="191">
        <f t="shared" si="21"/>
        <v>2021</v>
      </c>
      <c r="B52" s="192"/>
      <c r="C52" s="193"/>
      <c r="D52" s="107">
        <v>158351</v>
      </c>
      <c r="E52" s="107">
        <v>146149</v>
      </c>
      <c r="F52" s="72">
        <f t="shared" si="25"/>
        <v>304500</v>
      </c>
      <c r="G52" s="74">
        <f t="shared" si="22"/>
        <v>0.15212426929143064</v>
      </c>
      <c r="H52" s="107">
        <v>132226</v>
      </c>
      <c r="I52" s="108">
        <v>102706</v>
      </c>
      <c r="J52" s="110">
        <f t="shared" si="26"/>
        <v>234932</v>
      </c>
      <c r="K52" s="74">
        <f t="shared" si="23"/>
        <v>0.11736899452602424</v>
      </c>
      <c r="L52" s="107">
        <v>2073</v>
      </c>
      <c r="M52" s="108">
        <v>2137</v>
      </c>
      <c r="N52" s="72">
        <f t="shared" si="27"/>
        <v>4210</v>
      </c>
      <c r="O52" s="74">
        <f t="shared" si="24"/>
        <v>2.1032616542427684E-3</v>
      </c>
    </row>
    <row r="53" spans="1:15" ht="15" customHeight="1">
      <c r="N53" s="133"/>
      <c r="O53" s="134"/>
    </row>
    <row r="54" spans="1:15" ht="30" customHeight="1">
      <c r="A54" s="153" t="s">
        <v>118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</row>
    <row r="55" spans="1:15" ht="15" customHeight="1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6"/>
    </row>
    <row r="56" spans="1:15" ht="15" customHeight="1">
      <c r="A56" s="146" t="s">
        <v>16</v>
      </c>
      <c r="B56" s="188" t="s">
        <v>1</v>
      </c>
      <c r="C56" s="189"/>
      <c r="D56" s="152" t="s">
        <v>119</v>
      </c>
      <c r="E56" s="130"/>
      <c r="F56" s="130"/>
      <c r="G56" s="131"/>
      <c r="H56" s="148" t="s">
        <v>120</v>
      </c>
      <c r="I56" s="149"/>
      <c r="J56" s="149"/>
      <c r="K56" s="150"/>
      <c r="L56" s="148" t="s">
        <v>121</v>
      </c>
      <c r="M56" s="149"/>
      <c r="N56" s="149"/>
      <c r="O56" s="150"/>
    </row>
    <row r="57" spans="1:15" ht="15" customHeight="1">
      <c r="A57" s="136"/>
      <c r="B57" s="139"/>
      <c r="C57" s="140"/>
      <c r="D57" s="16" t="s">
        <v>22</v>
      </c>
      <c r="E57" s="16" t="s">
        <v>23</v>
      </c>
      <c r="F57" s="16" t="s">
        <v>4</v>
      </c>
      <c r="G57" s="16" t="s">
        <v>24</v>
      </c>
      <c r="H57" s="16" t="s">
        <v>22</v>
      </c>
      <c r="I57" s="14" t="s">
        <v>23</v>
      </c>
      <c r="J57" s="14" t="s">
        <v>4</v>
      </c>
      <c r="K57" s="16" t="s">
        <v>24</v>
      </c>
      <c r="L57" s="16" t="s">
        <v>22</v>
      </c>
      <c r="M57" s="14" t="s">
        <v>23</v>
      </c>
      <c r="N57" s="16" t="s">
        <v>4</v>
      </c>
      <c r="O57" s="16" t="s">
        <v>24</v>
      </c>
    </row>
    <row r="58" spans="1:15" ht="15" customHeight="1">
      <c r="A58" s="17" t="s">
        <v>25</v>
      </c>
      <c r="B58" s="16" t="s">
        <v>26</v>
      </c>
      <c r="C58" s="18" t="s">
        <v>27</v>
      </c>
      <c r="D58" s="19">
        <v>169</v>
      </c>
      <c r="E58" s="19">
        <v>181</v>
      </c>
      <c r="F58" s="19">
        <f>SUM(D58:E58)</f>
        <v>350</v>
      </c>
      <c r="G58" s="71">
        <f>F58/$F$75</f>
        <v>2.7968675083906026E-2</v>
      </c>
      <c r="H58" s="19">
        <v>962</v>
      </c>
      <c r="I58" s="54">
        <v>1015</v>
      </c>
      <c r="J58" s="54">
        <f>SUM(H58:I58)</f>
        <v>1977</v>
      </c>
      <c r="K58" s="71">
        <f>J58/$J$75</f>
        <v>4.1073691646064031E-2</v>
      </c>
      <c r="L58" s="19">
        <v>50</v>
      </c>
      <c r="M58" s="54">
        <v>18</v>
      </c>
      <c r="N58" s="19">
        <f>SUM(L58:M58)</f>
        <v>68</v>
      </c>
      <c r="O58" s="71">
        <f>N58/$N$75</f>
        <v>3.1583836507199259E-2</v>
      </c>
    </row>
    <row r="59" spans="1:15" ht="15" customHeight="1">
      <c r="A59" s="17" t="s">
        <v>28</v>
      </c>
      <c r="B59" s="16" t="s">
        <v>29</v>
      </c>
      <c r="C59" s="18" t="s">
        <v>30</v>
      </c>
      <c r="D59" s="19">
        <v>168</v>
      </c>
      <c r="E59" s="19">
        <v>234</v>
      </c>
      <c r="F59" s="19">
        <f t="shared" ref="F59:F74" si="28">SUM(D59:E59)</f>
        <v>402</v>
      </c>
      <c r="G59" s="71">
        <f t="shared" ref="G59:G74" si="29">F59/$F$75</f>
        <v>3.2124021096372066E-2</v>
      </c>
      <c r="H59" s="19">
        <v>1027</v>
      </c>
      <c r="I59" s="54">
        <v>1183</v>
      </c>
      <c r="J59" s="54">
        <f t="shared" ref="J59:J74" si="30">SUM(H59:I59)</f>
        <v>2210</v>
      </c>
      <c r="K59" s="71">
        <f t="shared" ref="K59:K74" si="31">J59/$J$75</f>
        <v>4.5914445390896057E-2</v>
      </c>
      <c r="L59" s="19">
        <v>43</v>
      </c>
      <c r="M59" s="54">
        <v>23</v>
      </c>
      <c r="N59" s="19">
        <f t="shared" ref="N59:N74" si="32">SUM(L59:M59)</f>
        <v>66</v>
      </c>
      <c r="O59" s="71">
        <f t="shared" ref="O59:O74" si="33">N59/$N$75</f>
        <v>3.0654900139340455E-2</v>
      </c>
    </row>
    <row r="60" spans="1:15" ht="15" customHeight="1">
      <c r="A60" s="17" t="s">
        <v>31</v>
      </c>
      <c r="B60" s="16" t="s">
        <v>32</v>
      </c>
      <c r="C60" s="18" t="s">
        <v>33</v>
      </c>
      <c r="D60" s="19">
        <v>511</v>
      </c>
      <c r="E60" s="19">
        <v>695</v>
      </c>
      <c r="F60" s="19">
        <f t="shared" si="28"/>
        <v>1206</v>
      </c>
      <c r="G60" s="71">
        <f t="shared" si="29"/>
        <v>9.6372063289116183E-2</v>
      </c>
      <c r="H60" s="19">
        <v>2284</v>
      </c>
      <c r="I60" s="54">
        <v>2604</v>
      </c>
      <c r="J60" s="54">
        <f t="shared" si="30"/>
        <v>4888</v>
      </c>
      <c r="K60" s="71">
        <f t="shared" si="31"/>
        <v>0.10155194980574658</v>
      </c>
      <c r="L60" s="19">
        <v>137</v>
      </c>
      <c r="M60" s="54">
        <v>77</v>
      </c>
      <c r="N60" s="19">
        <f t="shared" si="32"/>
        <v>214</v>
      </c>
      <c r="O60" s="71">
        <f t="shared" si="33"/>
        <v>9.9396191360891784E-2</v>
      </c>
    </row>
    <row r="61" spans="1:15" ht="15" customHeight="1">
      <c r="A61" s="17" t="s">
        <v>34</v>
      </c>
      <c r="B61" s="16" t="s">
        <v>35</v>
      </c>
      <c r="C61" s="18" t="s">
        <v>36</v>
      </c>
      <c r="D61" s="19">
        <v>232</v>
      </c>
      <c r="E61" s="19">
        <v>307</v>
      </c>
      <c r="F61" s="19">
        <f t="shared" si="28"/>
        <v>539</v>
      </c>
      <c r="G61" s="71">
        <f t="shared" si="29"/>
        <v>4.3071759629215278E-2</v>
      </c>
      <c r="H61" s="19">
        <v>1182</v>
      </c>
      <c r="I61" s="54">
        <v>1395</v>
      </c>
      <c r="J61" s="54">
        <f t="shared" si="30"/>
        <v>2577</v>
      </c>
      <c r="K61" s="71">
        <f t="shared" si="31"/>
        <v>5.3539151933185133E-2</v>
      </c>
      <c r="L61" s="19">
        <v>69</v>
      </c>
      <c r="M61" s="54">
        <v>48</v>
      </c>
      <c r="N61" s="19">
        <f t="shared" si="32"/>
        <v>117</v>
      </c>
      <c r="O61" s="71">
        <f t="shared" si="33"/>
        <v>5.4342777519739899E-2</v>
      </c>
    </row>
    <row r="62" spans="1:15" ht="15" customHeight="1">
      <c r="A62" s="17" t="s">
        <v>37</v>
      </c>
      <c r="B62" s="16" t="s">
        <v>38</v>
      </c>
      <c r="C62" s="18" t="s">
        <v>39</v>
      </c>
      <c r="D62" s="19">
        <v>197</v>
      </c>
      <c r="E62" s="19">
        <v>261</v>
      </c>
      <c r="F62" s="19">
        <f t="shared" si="28"/>
        <v>458</v>
      </c>
      <c r="G62" s="71">
        <f t="shared" si="29"/>
        <v>3.6599009109797027E-2</v>
      </c>
      <c r="H62" s="19">
        <v>963</v>
      </c>
      <c r="I62" s="54">
        <v>968</v>
      </c>
      <c r="J62" s="54">
        <f t="shared" si="30"/>
        <v>1931</v>
      </c>
      <c r="K62" s="71">
        <f t="shared" si="31"/>
        <v>4.0118006357384745E-2</v>
      </c>
      <c r="L62" s="19">
        <v>59</v>
      </c>
      <c r="M62" s="54">
        <v>31</v>
      </c>
      <c r="N62" s="19">
        <f t="shared" si="32"/>
        <v>90</v>
      </c>
      <c r="O62" s="71">
        <f t="shared" si="33"/>
        <v>4.1802136553646077E-2</v>
      </c>
    </row>
    <row r="63" spans="1:15" ht="15" customHeight="1">
      <c r="A63" s="17" t="s">
        <v>40</v>
      </c>
      <c r="B63" s="16" t="s">
        <v>41</v>
      </c>
      <c r="C63" s="18" t="s">
        <v>42</v>
      </c>
      <c r="D63" s="19">
        <v>214</v>
      </c>
      <c r="E63" s="19">
        <v>260</v>
      </c>
      <c r="F63" s="19">
        <f t="shared" si="28"/>
        <v>474</v>
      </c>
      <c r="G63" s="71">
        <f t="shared" si="29"/>
        <v>3.7877577113632731E-2</v>
      </c>
      <c r="H63" s="19">
        <v>832</v>
      </c>
      <c r="I63" s="54">
        <v>1131</v>
      </c>
      <c r="J63" s="54">
        <f t="shared" si="30"/>
        <v>1963</v>
      </c>
      <c r="K63" s="71">
        <f t="shared" si="31"/>
        <v>4.0782830906031207E-2</v>
      </c>
      <c r="L63" s="19">
        <v>43</v>
      </c>
      <c r="M63" s="54">
        <v>22</v>
      </c>
      <c r="N63" s="19">
        <f t="shared" si="32"/>
        <v>65</v>
      </c>
      <c r="O63" s="71">
        <f t="shared" si="33"/>
        <v>3.0190431955411056E-2</v>
      </c>
    </row>
    <row r="64" spans="1:15" ht="15" customHeight="1">
      <c r="A64" s="17" t="s">
        <v>43</v>
      </c>
      <c r="B64" s="16" t="s">
        <v>44</v>
      </c>
      <c r="C64" s="18" t="s">
        <v>45</v>
      </c>
      <c r="D64" s="19">
        <v>269</v>
      </c>
      <c r="E64" s="19">
        <v>393</v>
      </c>
      <c r="F64" s="19">
        <f t="shared" si="28"/>
        <v>662</v>
      </c>
      <c r="G64" s="71">
        <f t="shared" si="29"/>
        <v>5.2900751158702256E-2</v>
      </c>
      <c r="H64" s="19">
        <v>1112</v>
      </c>
      <c r="I64" s="54">
        <v>1267</v>
      </c>
      <c r="J64" s="54">
        <f t="shared" si="30"/>
        <v>2379</v>
      </c>
      <c r="K64" s="71">
        <f t="shared" si="31"/>
        <v>4.942555003843517E-2</v>
      </c>
      <c r="L64" s="19">
        <v>85</v>
      </c>
      <c r="M64" s="54">
        <v>47</v>
      </c>
      <c r="N64" s="19">
        <f t="shared" si="32"/>
        <v>132</v>
      </c>
      <c r="O64" s="71">
        <f t="shared" si="33"/>
        <v>6.1309800278680909E-2</v>
      </c>
    </row>
    <row r="65" spans="1:15" ht="15" customHeight="1">
      <c r="A65" s="17" t="s">
        <v>46</v>
      </c>
      <c r="B65" s="16" t="s">
        <v>47</v>
      </c>
      <c r="C65" s="18" t="s">
        <v>48</v>
      </c>
      <c r="D65" s="19">
        <v>455</v>
      </c>
      <c r="E65" s="19">
        <v>682</v>
      </c>
      <c r="F65" s="19">
        <f t="shared" si="28"/>
        <v>1137</v>
      </c>
      <c r="G65" s="71">
        <f t="shared" si="29"/>
        <v>9.085823877257472E-2</v>
      </c>
      <c r="H65" s="19">
        <v>1694</v>
      </c>
      <c r="I65" s="54">
        <v>1887</v>
      </c>
      <c r="J65" s="54">
        <f t="shared" si="30"/>
        <v>3581</v>
      </c>
      <c r="K65" s="71">
        <f t="shared" si="31"/>
        <v>7.4398022146967779E-2</v>
      </c>
      <c r="L65" s="19">
        <v>98</v>
      </c>
      <c r="M65" s="54">
        <v>64</v>
      </c>
      <c r="N65" s="19">
        <f t="shared" si="32"/>
        <v>162</v>
      </c>
      <c r="O65" s="71">
        <f t="shared" si="33"/>
        <v>7.524384579656293E-2</v>
      </c>
    </row>
    <row r="66" spans="1:15" ht="15" customHeight="1">
      <c r="A66" s="17" t="s">
        <v>49</v>
      </c>
      <c r="B66" s="16" t="s">
        <v>50</v>
      </c>
      <c r="C66" s="18" t="s">
        <v>51</v>
      </c>
      <c r="D66" s="19">
        <v>1040</v>
      </c>
      <c r="E66" s="19">
        <v>1543</v>
      </c>
      <c r="F66" s="19">
        <f t="shared" si="28"/>
        <v>2583</v>
      </c>
      <c r="G66" s="71">
        <f t="shared" si="29"/>
        <v>0.20640882211922645</v>
      </c>
      <c r="H66" s="19">
        <v>4143</v>
      </c>
      <c r="I66" s="54">
        <v>4555</v>
      </c>
      <c r="J66" s="54">
        <f t="shared" si="30"/>
        <v>8698</v>
      </c>
      <c r="K66" s="71">
        <f t="shared" si="31"/>
        <v>0.18070762262896559</v>
      </c>
      <c r="L66" s="19">
        <v>339</v>
      </c>
      <c r="M66" s="54">
        <v>221</v>
      </c>
      <c r="N66" s="19">
        <f t="shared" si="32"/>
        <v>560</v>
      </c>
      <c r="O66" s="71">
        <f t="shared" si="33"/>
        <v>0.26010218300046445</v>
      </c>
    </row>
    <row r="67" spans="1:15" ht="15" customHeight="1">
      <c r="A67" s="17" t="s">
        <v>52</v>
      </c>
      <c r="B67" s="16" t="s">
        <v>53</v>
      </c>
      <c r="C67" s="18" t="s">
        <v>54</v>
      </c>
      <c r="D67" s="19">
        <v>107</v>
      </c>
      <c r="E67" s="19">
        <v>185</v>
      </c>
      <c r="F67" s="19">
        <f t="shared" si="28"/>
        <v>292</v>
      </c>
      <c r="G67" s="71">
        <f t="shared" si="29"/>
        <v>2.3333866070001597E-2</v>
      </c>
      <c r="H67" s="19">
        <v>469</v>
      </c>
      <c r="I67" s="54">
        <v>499</v>
      </c>
      <c r="J67" s="54">
        <f t="shared" si="30"/>
        <v>968</v>
      </c>
      <c r="K67" s="71">
        <f t="shared" si="31"/>
        <v>2.0110942596555378E-2</v>
      </c>
      <c r="L67" s="19">
        <v>23</v>
      </c>
      <c r="M67" s="54">
        <v>14</v>
      </c>
      <c r="N67" s="19">
        <f t="shared" si="32"/>
        <v>37</v>
      </c>
      <c r="O67" s="71">
        <f t="shared" si="33"/>
        <v>1.7185322805387832E-2</v>
      </c>
    </row>
    <row r="68" spans="1:15" ht="15" customHeight="1">
      <c r="A68" s="17" t="s">
        <v>55</v>
      </c>
      <c r="B68" s="16" t="s">
        <v>56</v>
      </c>
      <c r="C68" s="18" t="s">
        <v>57</v>
      </c>
      <c r="D68" s="19">
        <v>171</v>
      </c>
      <c r="E68" s="19">
        <v>223</v>
      </c>
      <c r="F68" s="19">
        <f t="shared" si="28"/>
        <v>394</v>
      </c>
      <c r="G68" s="71">
        <f t="shared" si="29"/>
        <v>3.1484737094454214E-2</v>
      </c>
      <c r="H68" s="19">
        <v>724</v>
      </c>
      <c r="I68" s="54">
        <v>762</v>
      </c>
      <c r="J68" s="54">
        <f t="shared" si="30"/>
        <v>1486</v>
      </c>
      <c r="K68" s="71">
        <f t="shared" si="31"/>
        <v>3.0872789977769929E-2</v>
      </c>
      <c r="L68" s="19">
        <v>47</v>
      </c>
      <c r="M68" s="54">
        <v>21</v>
      </c>
      <c r="N68" s="19">
        <f t="shared" si="32"/>
        <v>68</v>
      </c>
      <c r="O68" s="71">
        <f t="shared" si="33"/>
        <v>3.1583836507199259E-2</v>
      </c>
    </row>
    <row r="69" spans="1:15" ht="15" customHeight="1">
      <c r="A69" s="17" t="s">
        <v>58</v>
      </c>
      <c r="B69" s="16" t="s">
        <v>59</v>
      </c>
      <c r="C69" s="18" t="s">
        <v>60</v>
      </c>
      <c r="D69" s="19">
        <v>251</v>
      </c>
      <c r="E69" s="19">
        <v>405</v>
      </c>
      <c r="F69" s="19">
        <f t="shared" si="28"/>
        <v>656</v>
      </c>
      <c r="G69" s="71">
        <f t="shared" si="29"/>
        <v>5.2421288157263865E-2</v>
      </c>
      <c r="H69" s="19">
        <v>1227</v>
      </c>
      <c r="I69" s="54">
        <v>1308</v>
      </c>
      <c r="J69" s="54">
        <f t="shared" si="30"/>
        <v>2535</v>
      </c>
      <c r="K69" s="71">
        <f t="shared" si="31"/>
        <v>5.2666569713086656E-2</v>
      </c>
      <c r="L69" s="19">
        <v>77</v>
      </c>
      <c r="M69" s="54">
        <v>23</v>
      </c>
      <c r="N69" s="19">
        <f t="shared" si="32"/>
        <v>100</v>
      </c>
      <c r="O69" s="71">
        <f t="shared" si="33"/>
        <v>4.6446818392940084E-2</v>
      </c>
    </row>
    <row r="70" spans="1:15" ht="15" customHeight="1">
      <c r="A70" s="17" t="s">
        <v>61</v>
      </c>
      <c r="B70" s="16" t="s">
        <v>62</v>
      </c>
      <c r="C70" s="18" t="s">
        <v>63</v>
      </c>
      <c r="D70" s="19">
        <v>209</v>
      </c>
      <c r="E70" s="19">
        <v>284</v>
      </c>
      <c r="F70" s="19">
        <f t="shared" si="28"/>
        <v>493</v>
      </c>
      <c r="G70" s="71">
        <f t="shared" si="29"/>
        <v>3.9395876618187629E-2</v>
      </c>
      <c r="H70" s="19">
        <v>877</v>
      </c>
      <c r="I70" s="54">
        <v>957</v>
      </c>
      <c r="J70" s="54">
        <f t="shared" si="30"/>
        <v>1834</v>
      </c>
      <c r="K70" s="71">
        <f t="shared" si="31"/>
        <v>3.8102756944300167E-2</v>
      </c>
      <c r="L70" s="19">
        <v>51</v>
      </c>
      <c r="M70" s="54">
        <v>19</v>
      </c>
      <c r="N70" s="19">
        <f t="shared" si="32"/>
        <v>70</v>
      </c>
      <c r="O70" s="71">
        <f t="shared" si="33"/>
        <v>3.2512772875058056E-2</v>
      </c>
    </row>
    <row r="71" spans="1:15" ht="15" customHeight="1">
      <c r="A71" s="17" t="s">
        <v>64</v>
      </c>
      <c r="B71" s="16" t="s">
        <v>65</v>
      </c>
      <c r="C71" s="18" t="s">
        <v>66</v>
      </c>
      <c r="D71" s="19">
        <v>373</v>
      </c>
      <c r="E71" s="19">
        <v>577</v>
      </c>
      <c r="F71" s="19">
        <f t="shared" si="28"/>
        <v>950</v>
      </c>
      <c r="G71" s="71">
        <f t="shared" si="29"/>
        <v>7.591497522774493E-2</v>
      </c>
      <c r="H71" s="19">
        <v>1705</v>
      </c>
      <c r="I71" s="54">
        <v>1834</v>
      </c>
      <c r="J71" s="54">
        <f t="shared" si="30"/>
        <v>3539</v>
      </c>
      <c r="K71" s="71">
        <f t="shared" si="31"/>
        <v>7.3525439926869302E-2</v>
      </c>
      <c r="L71" s="19">
        <v>101</v>
      </c>
      <c r="M71" s="54">
        <v>45</v>
      </c>
      <c r="N71" s="19">
        <f t="shared" si="32"/>
        <v>146</v>
      </c>
      <c r="O71" s="71">
        <f t="shared" si="33"/>
        <v>6.7812354853692525E-2</v>
      </c>
    </row>
    <row r="72" spans="1:15" ht="15" customHeight="1">
      <c r="A72" s="17" t="s">
        <v>67</v>
      </c>
      <c r="B72" s="16" t="s">
        <v>68</v>
      </c>
      <c r="C72" s="18" t="s">
        <v>69</v>
      </c>
      <c r="D72" s="19">
        <v>291</v>
      </c>
      <c r="E72" s="19">
        <v>377</v>
      </c>
      <c r="F72" s="19">
        <f t="shared" si="28"/>
        <v>668</v>
      </c>
      <c r="G72" s="71">
        <f t="shared" si="29"/>
        <v>5.3380214160140639E-2</v>
      </c>
      <c r="H72" s="19">
        <v>1305</v>
      </c>
      <c r="I72" s="54">
        <v>1309</v>
      </c>
      <c r="J72" s="54">
        <f t="shared" si="30"/>
        <v>2614</v>
      </c>
      <c r="K72" s="71">
        <f t="shared" si="31"/>
        <v>5.43078553175576E-2</v>
      </c>
      <c r="L72" s="19">
        <v>69</v>
      </c>
      <c r="M72" s="54">
        <v>25</v>
      </c>
      <c r="N72" s="19">
        <f t="shared" si="32"/>
        <v>94</v>
      </c>
      <c r="O72" s="71">
        <f t="shared" si="33"/>
        <v>4.3660009289363678E-2</v>
      </c>
    </row>
    <row r="73" spans="1:15" ht="15" customHeight="1">
      <c r="A73" s="17" t="s">
        <v>70</v>
      </c>
      <c r="B73" s="16" t="s">
        <v>71</v>
      </c>
      <c r="C73" s="18" t="s">
        <v>72</v>
      </c>
      <c r="D73" s="19">
        <v>277</v>
      </c>
      <c r="E73" s="19">
        <v>353</v>
      </c>
      <c r="F73" s="19">
        <f t="shared" si="28"/>
        <v>630</v>
      </c>
      <c r="G73" s="71">
        <f t="shared" si="29"/>
        <v>5.0343615151030849E-2</v>
      </c>
      <c r="H73" s="19">
        <v>1372</v>
      </c>
      <c r="I73" s="54">
        <v>1499</v>
      </c>
      <c r="J73" s="54">
        <f t="shared" si="30"/>
        <v>2871</v>
      </c>
      <c r="K73" s="71">
        <f t="shared" si="31"/>
        <v>5.9647227473874471E-2</v>
      </c>
      <c r="L73" s="19">
        <v>58</v>
      </c>
      <c r="M73" s="54">
        <v>40</v>
      </c>
      <c r="N73" s="19">
        <f t="shared" si="32"/>
        <v>98</v>
      </c>
      <c r="O73" s="71">
        <f t="shared" si="33"/>
        <v>4.551788202508128E-2</v>
      </c>
    </row>
    <row r="74" spans="1:15" ht="15" customHeight="1">
      <c r="A74" s="17" t="s">
        <v>73</v>
      </c>
      <c r="B74" s="16" t="s">
        <v>74</v>
      </c>
      <c r="C74" s="18" t="s">
        <v>75</v>
      </c>
      <c r="D74" s="28">
        <v>260</v>
      </c>
      <c r="E74" s="28">
        <v>360</v>
      </c>
      <c r="F74" s="19">
        <f t="shared" si="28"/>
        <v>620</v>
      </c>
      <c r="G74" s="71">
        <f t="shared" si="29"/>
        <v>4.9544510148633529E-2</v>
      </c>
      <c r="H74" s="28">
        <v>1037</v>
      </c>
      <c r="I74" s="67">
        <v>1045</v>
      </c>
      <c r="J74" s="54">
        <f t="shared" si="30"/>
        <v>2082</v>
      </c>
      <c r="K74" s="71">
        <f t="shared" si="31"/>
        <v>4.3255147196310226E-2</v>
      </c>
      <c r="L74" s="28">
        <v>48</v>
      </c>
      <c r="M74" s="67">
        <v>18</v>
      </c>
      <c r="N74" s="19">
        <f t="shared" si="32"/>
        <v>66</v>
      </c>
      <c r="O74" s="71">
        <f t="shared" si="33"/>
        <v>3.0654900139340455E-2</v>
      </c>
    </row>
    <row r="75" spans="1:15" ht="15" customHeight="1">
      <c r="A75" s="194">
        <v>2025</v>
      </c>
      <c r="B75" s="128"/>
      <c r="C75" s="195"/>
      <c r="D75" s="72">
        <f>SUM(D58:D74)</f>
        <v>5194</v>
      </c>
      <c r="E75" s="72">
        <f t="shared" ref="E75:N75" si="34">SUM(E58:E74)</f>
        <v>7320</v>
      </c>
      <c r="F75" s="72">
        <f t="shared" si="34"/>
        <v>12514</v>
      </c>
      <c r="G75" s="74">
        <f>F75/H101</f>
        <v>5.9683724905435585E-3</v>
      </c>
      <c r="H75" s="72">
        <f t="shared" si="34"/>
        <v>22915</v>
      </c>
      <c r="I75" s="72">
        <f t="shared" si="34"/>
        <v>25218</v>
      </c>
      <c r="J75" s="72">
        <f t="shared" si="34"/>
        <v>48133</v>
      </c>
      <c r="K75" s="74">
        <f>J75/H101</f>
        <v>2.2956342743114359E-2</v>
      </c>
      <c r="L75" s="72">
        <f t="shared" si="34"/>
        <v>1397</v>
      </c>
      <c r="M75" s="72">
        <f t="shared" si="34"/>
        <v>756</v>
      </c>
      <c r="N75" s="72">
        <f t="shared" si="34"/>
        <v>2153</v>
      </c>
      <c r="O75" s="74">
        <f>N75/H101</f>
        <v>1.0268424142672432E-3</v>
      </c>
    </row>
    <row r="76" spans="1:15" ht="15" customHeight="1">
      <c r="A76" s="191">
        <f t="shared" ref="A76:A79" si="35">A75-1</f>
        <v>2024</v>
      </c>
      <c r="B76" s="192"/>
      <c r="C76" s="193"/>
      <c r="D76" s="72">
        <v>5068</v>
      </c>
      <c r="E76" s="72">
        <v>6933</v>
      </c>
      <c r="F76" s="72">
        <f>SUM(D76:E76)</f>
        <v>12001</v>
      </c>
      <c r="G76" s="74">
        <f t="shared" ref="G76:G79" si="36">F76/H102</f>
        <v>5.8076117896309863E-3</v>
      </c>
      <c r="H76" s="72">
        <v>22163</v>
      </c>
      <c r="I76" s="105">
        <v>23820</v>
      </c>
      <c r="J76" s="105">
        <f>SUM(H76:I76)</f>
        <v>45983</v>
      </c>
      <c r="K76" s="74">
        <f t="shared" ref="K76:K79" si="37">J76/H102</f>
        <v>2.2252430041046715E-2</v>
      </c>
      <c r="L76" s="72">
        <v>1308</v>
      </c>
      <c r="M76" s="105">
        <v>677</v>
      </c>
      <c r="N76" s="72">
        <f>SUM(L76:M76)</f>
        <v>1985</v>
      </c>
      <c r="O76" s="74">
        <f t="shared" ref="O76:O79" si="38">N76/H102</f>
        <v>9.6059573389030146E-4</v>
      </c>
    </row>
    <row r="77" spans="1:15" ht="15" customHeight="1">
      <c r="A77" s="191">
        <f t="shared" si="35"/>
        <v>2023</v>
      </c>
      <c r="B77" s="192"/>
      <c r="C77" s="193"/>
      <c r="D77" s="72">
        <v>5000</v>
      </c>
      <c r="E77" s="72">
        <v>6806</v>
      </c>
      <c r="F77" s="72">
        <f t="shared" ref="F77:F79" si="39">SUM(D77:E77)</f>
        <v>11806</v>
      </c>
      <c r="G77" s="74">
        <f t="shared" si="36"/>
        <v>5.7470313170856135E-3</v>
      </c>
      <c r="H77" s="72">
        <v>20623</v>
      </c>
      <c r="I77" s="105">
        <v>21253</v>
      </c>
      <c r="J77" s="105">
        <f t="shared" ref="J77:J79" si="40">SUM(H77:I77)</f>
        <v>41876</v>
      </c>
      <c r="K77" s="74">
        <f t="shared" si="37"/>
        <v>2.0384777522808501E-2</v>
      </c>
      <c r="L77" s="72">
        <v>1231</v>
      </c>
      <c r="M77" s="105">
        <v>621</v>
      </c>
      <c r="N77" s="72">
        <f t="shared" ref="N77:N79" si="41">SUM(L77:M77)</f>
        <v>1852</v>
      </c>
      <c r="O77" s="74">
        <f t="shared" si="38"/>
        <v>9.0153328809440591E-4</v>
      </c>
    </row>
    <row r="78" spans="1:15" ht="15" customHeight="1">
      <c r="A78" s="191">
        <f t="shared" si="35"/>
        <v>2022</v>
      </c>
      <c r="B78" s="192"/>
      <c r="C78" s="193"/>
      <c r="D78" s="72">
        <v>4978</v>
      </c>
      <c r="E78" s="72">
        <v>6648</v>
      </c>
      <c r="F78" s="72">
        <f t="shared" si="39"/>
        <v>11626</v>
      </c>
      <c r="G78" s="74">
        <f t="shared" si="36"/>
        <v>5.6949661319492207E-3</v>
      </c>
      <c r="H78" s="72">
        <v>19755</v>
      </c>
      <c r="I78" s="105">
        <v>19725</v>
      </c>
      <c r="J78" s="105">
        <f t="shared" si="40"/>
        <v>39480</v>
      </c>
      <c r="K78" s="74">
        <f t="shared" si="37"/>
        <v>1.9339176233386823E-2</v>
      </c>
      <c r="L78" s="72">
        <v>1138</v>
      </c>
      <c r="M78" s="105">
        <v>560</v>
      </c>
      <c r="N78" s="72">
        <f t="shared" si="41"/>
        <v>1698</v>
      </c>
      <c r="O78" s="74">
        <f t="shared" si="38"/>
        <v>8.3176092310767045E-4</v>
      </c>
    </row>
    <row r="79" spans="1:15" ht="15" customHeight="1">
      <c r="A79" s="191">
        <f t="shared" si="35"/>
        <v>2021</v>
      </c>
      <c r="B79" s="192"/>
      <c r="C79" s="193"/>
      <c r="D79" s="79">
        <v>4935</v>
      </c>
      <c r="E79" s="79">
        <v>6458</v>
      </c>
      <c r="F79" s="72">
        <f t="shared" si="39"/>
        <v>11393</v>
      </c>
      <c r="G79" s="74">
        <f t="shared" si="36"/>
        <v>5.6917957308284702E-3</v>
      </c>
      <c r="H79" s="79">
        <v>19008</v>
      </c>
      <c r="I79" s="109">
        <v>18391</v>
      </c>
      <c r="J79" s="105">
        <f t="shared" si="40"/>
        <v>37399</v>
      </c>
      <c r="K79" s="74">
        <f t="shared" si="37"/>
        <v>1.8684057626371802E-2</v>
      </c>
      <c r="L79" s="79">
        <v>1063</v>
      </c>
      <c r="M79" s="109">
        <v>525</v>
      </c>
      <c r="N79" s="72">
        <f t="shared" si="41"/>
        <v>1588</v>
      </c>
      <c r="O79" s="74">
        <f t="shared" si="38"/>
        <v>7.93344300935277E-4</v>
      </c>
    </row>
    <row r="80" spans="1:15" ht="25.5" customHeight="1">
      <c r="A80" s="222" t="s">
        <v>111</v>
      </c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</row>
    <row r="81" spans="1:10" ht="15" customHeight="1">
      <c r="A81" s="144"/>
      <c r="B81" s="144"/>
      <c r="C81" s="144"/>
      <c r="D81" s="144"/>
      <c r="E81" s="144"/>
      <c r="F81" s="144"/>
      <c r="G81" s="144"/>
      <c r="H81" s="144"/>
      <c r="I81" s="144"/>
      <c r="J81" s="55"/>
    </row>
    <row r="82" spans="1:10" ht="23.25" customHeight="1">
      <c r="A82" s="135" t="s">
        <v>16</v>
      </c>
      <c r="B82" s="137" t="s">
        <v>1</v>
      </c>
      <c r="C82" s="138"/>
      <c r="D82" s="141" t="s">
        <v>122</v>
      </c>
      <c r="E82" s="142"/>
      <c r="F82" s="142"/>
      <c r="G82" s="142"/>
      <c r="H82" s="220" t="s">
        <v>4</v>
      </c>
      <c r="I82" s="221"/>
      <c r="J82" s="55"/>
    </row>
    <row r="83" spans="1:10" ht="15" customHeight="1">
      <c r="A83" s="136"/>
      <c r="B83" s="139"/>
      <c r="C83" s="140"/>
      <c r="D83" s="16" t="s">
        <v>22</v>
      </c>
      <c r="E83" s="16" t="s">
        <v>23</v>
      </c>
      <c r="F83" s="16" t="s">
        <v>4</v>
      </c>
      <c r="G83" s="16" t="s">
        <v>24</v>
      </c>
      <c r="H83" s="59" t="s">
        <v>1</v>
      </c>
      <c r="I83" s="68" t="s">
        <v>24</v>
      </c>
      <c r="J83" s="55"/>
    </row>
    <row r="84" spans="1:10" ht="15" customHeight="1">
      <c r="A84" s="17" t="s">
        <v>25</v>
      </c>
      <c r="B84" s="16" t="s">
        <v>26</v>
      </c>
      <c r="C84" s="18" t="s">
        <v>27</v>
      </c>
      <c r="D84" s="19">
        <v>2</v>
      </c>
      <c r="E84" s="19">
        <v>0</v>
      </c>
      <c r="F84" s="19">
        <f>SUM(D84:E84)</f>
        <v>2</v>
      </c>
      <c r="G84" s="71">
        <f>F84/$F$101</f>
        <v>1.7857142857142856E-2</v>
      </c>
      <c r="H84" s="54">
        <f>F5+J5+N5+F31+J31+N31+F58+J58+N58+F84</f>
        <v>65688</v>
      </c>
      <c r="I84" s="87">
        <f>H84/$H$101</f>
        <v>3.1328947751224655E-2</v>
      </c>
      <c r="J84" s="55"/>
    </row>
    <row r="85" spans="1:10" ht="15" customHeight="1">
      <c r="A85" s="17" t="s">
        <v>28</v>
      </c>
      <c r="B85" s="16" t="s">
        <v>29</v>
      </c>
      <c r="C85" s="18" t="s">
        <v>30</v>
      </c>
      <c r="D85" s="19">
        <v>4</v>
      </c>
      <c r="E85" s="19">
        <v>0</v>
      </c>
      <c r="F85" s="19">
        <f t="shared" ref="F85:F100" si="42">SUM(D85:E85)</f>
        <v>4</v>
      </c>
      <c r="G85" s="71">
        <f t="shared" ref="G85:G100" si="43">F85/$F$101</f>
        <v>3.5714285714285712E-2</v>
      </c>
      <c r="H85" s="54">
        <f t="shared" ref="H85:H100" si="44">F6+J6+N6+F32+J32+N32+F59+J59+N59+F85</f>
        <v>107519</v>
      </c>
      <c r="I85" s="87">
        <f t="shared" ref="I85:I100" si="45">H85/$H$101</f>
        <v>5.1279642145657098E-2</v>
      </c>
      <c r="J85" s="55"/>
    </row>
    <row r="86" spans="1:10" ht="15" customHeight="1">
      <c r="A86" s="17" t="s">
        <v>31</v>
      </c>
      <c r="B86" s="16" t="s">
        <v>32</v>
      </c>
      <c r="C86" s="18" t="s">
        <v>33</v>
      </c>
      <c r="D86" s="19">
        <v>6</v>
      </c>
      <c r="E86" s="19">
        <v>1</v>
      </c>
      <c r="F86" s="19">
        <f t="shared" si="42"/>
        <v>7</v>
      </c>
      <c r="G86" s="71">
        <f t="shared" si="43"/>
        <v>6.25E-2</v>
      </c>
      <c r="H86" s="54">
        <f t="shared" si="44"/>
        <v>117555</v>
      </c>
      <c r="I86" s="87">
        <f t="shared" si="45"/>
        <v>5.6066168141749084E-2</v>
      </c>
      <c r="J86" s="55"/>
    </row>
    <row r="87" spans="1:10" ht="15" customHeight="1">
      <c r="A87" s="17" t="s">
        <v>34</v>
      </c>
      <c r="B87" s="16" t="s">
        <v>35</v>
      </c>
      <c r="C87" s="18" t="s">
        <v>36</v>
      </c>
      <c r="D87" s="19">
        <v>1</v>
      </c>
      <c r="E87" s="19">
        <v>2</v>
      </c>
      <c r="F87" s="19">
        <f t="shared" si="42"/>
        <v>3</v>
      </c>
      <c r="G87" s="71">
        <f t="shared" si="43"/>
        <v>2.6785714285714284E-2</v>
      </c>
      <c r="H87" s="54">
        <f t="shared" si="44"/>
        <v>119713</v>
      </c>
      <c r="I87" s="87">
        <f t="shared" si="45"/>
        <v>5.7095395234173008E-2</v>
      </c>
      <c r="J87" s="55"/>
    </row>
    <row r="88" spans="1:10" ht="15" customHeight="1">
      <c r="A88" s="17" t="s">
        <v>37</v>
      </c>
      <c r="B88" s="16" t="s">
        <v>38</v>
      </c>
      <c r="C88" s="18" t="s">
        <v>39</v>
      </c>
      <c r="D88" s="19">
        <v>4</v>
      </c>
      <c r="E88" s="19">
        <v>2</v>
      </c>
      <c r="F88" s="19">
        <f t="shared" si="42"/>
        <v>6</v>
      </c>
      <c r="G88" s="71">
        <f t="shared" si="43"/>
        <v>5.3571428571428568E-2</v>
      </c>
      <c r="H88" s="54">
        <f t="shared" si="44"/>
        <v>73735</v>
      </c>
      <c r="I88" s="87">
        <f t="shared" si="45"/>
        <v>3.5166848776588565E-2</v>
      </c>
      <c r="J88" s="55"/>
    </row>
    <row r="89" spans="1:10" ht="15" customHeight="1">
      <c r="A89" s="17" t="s">
        <v>40</v>
      </c>
      <c r="B89" s="16" t="s">
        <v>41</v>
      </c>
      <c r="C89" s="18" t="s">
        <v>42</v>
      </c>
      <c r="D89" s="19">
        <v>3</v>
      </c>
      <c r="E89" s="19">
        <v>0</v>
      </c>
      <c r="F89" s="19">
        <f t="shared" si="42"/>
        <v>3</v>
      </c>
      <c r="G89" s="71">
        <f t="shared" si="43"/>
        <v>2.6785714285714284E-2</v>
      </c>
      <c r="H89" s="54">
        <f t="shared" si="44"/>
        <v>80867</v>
      </c>
      <c r="I89" s="87">
        <f t="shared" si="45"/>
        <v>3.8568353699279682E-2</v>
      </c>
      <c r="J89" s="55"/>
    </row>
    <row r="90" spans="1:10" ht="15" customHeight="1">
      <c r="A90" s="17" t="s">
        <v>43</v>
      </c>
      <c r="B90" s="16" t="s">
        <v>44</v>
      </c>
      <c r="C90" s="18" t="s">
        <v>45</v>
      </c>
      <c r="D90" s="19">
        <v>1</v>
      </c>
      <c r="E90" s="19">
        <v>1</v>
      </c>
      <c r="F90" s="19">
        <f t="shared" si="42"/>
        <v>2</v>
      </c>
      <c r="G90" s="71">
        <f t="shared" si="43"/>
        <v>1.7857142857142856E-2</v>
      </c>
      <c r="H90" s="54">
        <f t="shared" si="44"/>
        <v>92366</v>
      </c>
      <c r="I90" s="87">
        <f t="shared" si="45"/>
        <v>4.4052636524016808E-2</v>
      </c>
      <c r="J90" s="55"/>
    </row>
    <row r="91" spans="1:10" ht="15" customHeight="1">
      <c r="A91" s="17" t="s">
        <v>46</v>
      </c>
      <c r="B91" s="16" t="s">
        <v>47</v>
      </c>
      <c r="C91" s="18" t="s">
        <v>48</v>
      </c>
      <c r="D91" s="19">
        <v>5</v>
      </c>
      <c r="E91" s="19">
        <v>5</v>
      </c>
      <c r="F91" s="19">
        <f t="shared" si="42"/>
        <v>10</v>
      </c>
      <c r="G91" s="71">
        <f t="shared" si="43"/>
        <v>8.9285714285714288E-2</v>
      </c>
      <c r="H91" s="54">
        <f t="shared" si="44"/>
        <v>172741</v>
      </c>
      <c r="I91" s="87">
        <f t="shared" si="45"/>
        <v>8.238633789267899E-2</v>
      </c>
      <c r="J91" s="55"/>
    </row>
    <row r="92" spans="1:10" ht="15" customHeight="1">
      <c r="A92" s="17" t="s">
        <v>49</v>
      </c>
      <c r="B92" s="16" t="s">
        <v>50</v>
      </c>
      <c r="C92" s="18" t="s">
        <v>51</v>
      </c>
      <c r="D92" s="19">
        <v>18</v>
      </c>
      <c r="E92" s="19">
        <v>11</v>
      </c>
      <c r="F92" s="19">
        <f t="shared" si="42"/>
        <v>29</v>
      </c>
      <c r="G92" s="71">
        <f t="shared" si="43"/>
        <v>0.25892857142857145</v>
      </c>
      <c r="H92" s="54">
        <f t="shared" si="44"/>
        <v>193059</v>
      </c>
      <c r="I92" s="87">
        <f t="shared" si="45"/>
        <v>9.2076716050171717E-2</v>
      </c>
      <c r="J92" s="55"/>
    </row>
    <row r="93" spans="1:10" ht="15" customHeight="1">
      <c r="A93" s="17" t="s">
        <v>52</v>
      </c>
      <c r="B93" s="16" t="s">
        <v>53</v>
      </c>
      <c r="C93" s="18" t="s">
        <v>54</v>
      </c>
      <c r="D93" s="19">
        <v>4</v>
      </c>
      <c r="E93" s="19">
        <v>3</v>
      </c>
      <c r="F93" s="19">
        <f t="shared" si="42"/>
        <v>7</v>
      </c>
      <c r="G93" s="71">
        <f t="shared" si="43"/>
        <v>6.25E-2</v>
      </c>
      <c r="H93" s="54">
        <f t="shared" si="44"/>
        <v>91945</v>
      </c>
      <c r="I93" s="87">
        <f t="shared" si="45"/>
        <v>4.3851846623224187E-2</v>
      </c>
      <c r="J93" s="55"/>
    </row>
    <row r="94" spans="1:10" ht="15" customHeight="1">
      <c r="A94" s="17" t="s">
        <v>55</v>
      </c>
      <c r="B94" s="16" t="s">
        <v>56</v>
      </c>
      <c r="C94" s="18" t="s">
        <v>57</v>
      </c>
      <c r="D94" s="19">
        <v>2</v>
      </c>
      <c r="E94" s="19">
        <v>1</v>
      </c>
      <c r="F94" s="19">
        <f t="shared" si="42"/>
        <v>3</v>
      </c>
      <c r="G94" s="71">
        <f t="shared" si="43"/>
        <v>2.6785714285714284E-2</v>
      </c>
      <c r="H94" s="54">
        <f t="shared" si="44"/>
        <v>71460</v>
      </c>
      <c r="I94" s="87">
        <f t="shared" si="45"/>
        <v>3.4081820215298285E-2</v>
      </c>
      <c r="J94" s="55"/>
    </row>
    <row r="95" spans="1:10" ht="15" customHeight="1">
      <c r="A95" s="17" t="s">
        <v>58</v>
      </c>
      <c r="B95" s="16" t="s">
        <v>59</v>
      </c>
      <c r="C95" s="18" t="s">
        <v>60</v>
      </c>
      <c r="D95" s="19">
        <v>2</v>
      </c>
      <c r="E95" s="19">
        <v>0</v>
      </c>
      <c r="F95" s="19">
        <f t="shared" si="42"/>
        <v>2</v>
      </c>
      <c r="G95" s="71">
        <f t="shared" si="43"/>
        <v>1.7857142857142856E-2</v>
      </c>
      <c r="H95" s="54">
        <f t="shared" si="44"/>
        <v>146484</v>
      </c>
      <c r="I95" s="87">
        <f t="shared" si="45"/>
        <v>6.9863439020679458E-2</v>
      </c>
      <c r="J95" s="55"/>
    </row>
    <row r="96" spans="1:10" ht="15" customHeight="1">
      <c r="A96" s="17" t="s">
        <v>61</v>
      </c>
      <c r="B96" s="16" t="s">
        <v>62</v>
      </c>
      <c r="C96" s="18" t="s">
        <v>63</v>
      </c>
      <c r="D96" s="19">
        <v>1</v>
      </c>
      <c r="E96" s="19">
        <v>1</v>
      </c>
      <c r="F96" s="19">
        <f t="shared" si="42"/>
        <v>2</v>
      </c>
      <c r="G96" s="71">
        <f t="shared" si="43"/>
        <v>1.7857142857142856E-2</v>
      </c>
      <c r="H96" s="54">
        <f t="shared" si="44"/>
        <v>112491</v>
      </c>
      <c r="I96" s="87">
        <f t="shared" si="45"/>
        <v>5.3650966104661614E-2</v>
      </c>
      <c r="J96" s="55"/>
    </row>
    <row r="97" spans="1:10" ht="15" customHeight="1">
      <c r="A97" s="17" t="s">
        <v>64</v>
      </c>
      <c r="B97" s="16" t="s">
        <v>65</v>
      </c>
      <c r="C97" s="18" t="s">
        <v>66</v>
      </c>
      <c r="D97" s="19">
        <v>5</v>
      </c>
      <c r="E97" s="19">
        <v>2</v>
      </c>
      <c r="F97" s="19">
        <f t="shared" si="42"/>
        <v>7</v>
      </c>
      <c r="G97" s="71">
        <f t="shared" si="43"/>
        <v>6.25E-2</v>
      </c>
      <c r="H97" s="54">
        <f t="shared" si="44"/>
        <v>194213</v>
      </c>
      <c r="I97" s="87">
        <f t="shared" si="45"/>
        <v>9.2627099768733914E-2</v>
      </c>
      <c r="J97" s="55"/>
    </row>
    <row r="98" spans="1:10" ht="15" customHeight="1">
      <c r="A98" s="17" t="s">
        <v>67</v>
      </c>
      <c r="B98" s="16" t="s">
        <v>68</v>
      </c>
      <c r="C98" s="18" t="s">
        <v>69</v>
      </c>
      <c r="D98" s="19">
        <v>8</v>
      </c>
      <c r="E98" s="19">
        <v>5</v>
      </c>
      <c r="F98" s="19">
        <f t="shared" si="42"/>
        <v>13</v>
      </c>
      <c r="G98" s="71">
        <f t="shared" si="43"/>
        <v>0.11607142857142858</v>
      </c>
      <c r="H98" s="54">
        <f t="shared" si="44"/>
        <v>167241</v>
      </c>
      <c r="I98" s="87">
        <f t="shared" si="45"/>
        <v>7.9763191920328852E-2</v>
      </c>
      <c r="J98" s="55"/>
    </row>
    <row r="99" spans="1:10" ht="15" customHeight="1">
      <c r="A99" s="17" t="s">
        <v>70</v>
      </c>
      <c r="B99" s="16" t="s">
        <v>71</v>
      </c>
      <c r="C99" s="18" t="s">
        <v>72</v>
      </c>
      <c r="D99" s="19">
        <v>5</v>
      </c>
      <c r="E99" s="19">
        <v>1</v>
      </c>
      <c r="F99" s="19">
        <f t="shared" si="42"/>
        <v>6</v>
      </c>
      <c r="G99" s="71">
        <f t="shared" si="43"/>
        <v>5.3571428571428568E-2</v>
      </c>
      <c r="H99" s="54">
        <f t="shared" si="44"/>
        <v>154332</v>
      </c>
      <c r="I99" s="87">
        <f t="shared" si="45"/>
        <v>7.3606429855407426E-2</v>
      </c>
      <c r="J99" s="55"/>
    </row>
    <row r="100" spans="1:10" ht="15" customHeight="1">
      <c r="A100" s="17" t="s">
        <v>73</v>
      </c>
      <c r="B100" s="16" t="s">
        <v>74</v>
      </c>
      <c r="C100" s="18" t="s">
        <v>75</v>
      </c>
      <c r="D100" s="19">
        <v>2</v>
      </c>
      <c r="E100" s="19">
        <v>4</v>
      </c>
      <c r="F100" s="19">
        <f t="shared" si="42"/>
        <v>6</v>
      </c>
      <c r="G100" s="71">
        <f t="shared" si="43"/>
        <v>5.3571428571428568E-2</v>
      </c>
      <c r="H100" s="54">
        <f t="shared" si="44"/>
        <v>135310</v>
      </c>
      <c r="I100" s="87">
        <f t="shared" si="45"/>
        <v>6.4534160276126656E-2</v>
      </c>
      <c r="J100" s="55"/>
    </row>
    <row r="101" spans="1:10" ht="15" customHeight="1">
      <c r="A101" s="194">
        <v>2025</v>
      </c>
      <c r="B101" s="128"/>
      <c r="C101" s="195"/>
      <c r="D101" s="103">
        <f>SUM(D84:D100)</f>
        <v>73</v>
      </c>
      <c r="E101" s="103">
        <f t="shared" ref="E101:H101" si="46">SUM(E84:E100)</f>
        <v>39</v>
      </c>
      <c r="F101" s="103">
        <f t="shared" si="46"/>
        <v>112</v>
      </c>
      <c r="G101" s="74">
        <f>F101/H101</f>
        <v>5.3416790709675448E-5</v>
      </c>
      <c r="H101" s="103">
        <f t="shared" si="46"/>
        <v>2096719</v>
      </c>
      <c r="I101" s="104">
        <f>H101/H101</f>
        <v>1</v>
      </c>
      <c r="J101" s="55"/>
    </row>
    <row r="102" spans="1:10" ht="15" customHeight="1">
      <c r="A102" s="191">
        <f t="shared" ref="A102:A105" si="47">A101-1</f>
        <v>2024</v>
      </c>
      <c r="B102" s="192"/>
      <c r="C102" s="193"/>
      <c r="D102" s="106">
        <v>69</v>
      </c>
      <c r="E102" s="106">
        <v>34</v>
      </c>
      <c r="F102" s="106">
        <f>SUM(D102:E102)</f>
        <v>103</v>
      </c>
      <c r="G102" s="74">
        <f t="shared" ref="G102:G105" si="48">F102/H102</f>
        <v>4.9844514151486671E-5</v>
      </c>
      <c r="H102" s="109">
        <v>2066426</v>
      </c>
      <c r="I102" s="104">
        <f t="shared" ref="I102:I105" si="49">H102/H102</f>
        <v>1</v>
      </c>
      <c r="J102" s="55"/>
    </row>
    <row r="103" spans="1:10" ht="15" customHeight="1">
      <c r="A103" s="191">
        <f t="shared" si="47"/>
        <v>2023</v>
      </c>
      <c r="B103" s="192"/>
      <c r="C103" s="193"/>
      <c r="D103" s="106">
        <v>68</v>
      </c>
      <c r="E103" s="106">
        <v>33</v>
      </c>
      <c r="F103" s="106">
        <f t="shared" ref="F103:F105" si="50">SUM(D103:E103)</f>
        <v>101</v>
      </c>
      <c r="G103" s="74">
        <f t="shared" si="48"/>
        <v>4.9165692277286719E-5</v>
      </c>
      <c r="H103" s="109">
        <v>2054278</v>
      </c>
      <c r="I103" s="104">
        <f t="shared" si="49"/>
        <v>1</v>
      </c>
      <c r="J103" s="55"/>
    </row>
    <row r="104" spans="1:10" ht="15" customHeight="1">
      <c r="A104" s="191">
        <f t="shared" si="47"/>
        <v>2022</v>
      </c>
      <c r="B104" s="192"/>
      <c r="C104" s="193"/>
      <c r="D104" s="106">
        <v>68</v>
      </c>
      <c r="E104" s="106">
        <v>36</v>
      </c>
      <c r="F104" s="106">
        <f t="shared" si="50"/>
        <v>104</v>
      </c>
      <c r="G104" s="74">
        <f t="shared" si="48"/>
        <v>5.0944131921789003E-5</v>
      </c>
      <c r="H104" s="109">
        <v>2041452</v>
      </c>
      <c r="I104" s="104">
        <f t="shared" si="49"/>
        <v>1</v>
      </c>
      <c r="J104" s="55"/>
    </row>
    <row r="105" spans="1:10" ht="14.25" customHeight="1">
      <c r="A105" s="191">
        <f t="shared" si="47"/>
        <v>2021</v>
      </c>
      <c r="B105" s="192"/>
      <c r="C105" s="193"/>
      <c r="D105" s="106">
        <v>65</v>
      </c>
      <c r="E105" s="106">
        <v>32</v>
      </c>
      <c r="F105" s="106">
        <f t="shared" si="50"/>
        <v>97</v>
      </c>
      <c r="G105" s="74">
        <f t="shared" si="48"/>
        <v>4.8459947853099413E-5</v>
      </c>
      <c r="H105" s="109">
        <v>2001653</v>
      </c>
      <c r="I105" s="104">
        <f t="shared" si="49"/>
        <v>1</v>
      </c>
      <c r="J105" s="55"/>
    </row>
    <row r="106" spans="1:10" ht="14.25" customHeight="1"/>
    <row r="107" spans="1:10" ht="14.25" customHeight="1"/>
    <row r="108" spans="1:10" ht="14.25" customHeight="1"/>
    <row r="109" spans="1:10" ht="14.25" customHeight="1"/>
    <row r="110" spans="1:10" ht="14.25" customHeight="1"/>
    <row r="111" spans="1:10" ht="14.25" customHeight="1"/>
    <row r="112" spans="1:10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8">
    <mergeCell ref="A105:C105"/>
    <mergeCell ref="A56:A57"/>
    <mergeCell ref="B56:C57"/>
    <mergeCell ref="D56:G56"/>
    <mergeCell ref="A54:O54"/>
    <mergeCell ref="A55:O55"/>
    <mergeCell ref="H56:K56"/>
    <mergeCell ref="L56:O56"/>
    <mergeCell ref="B82:C83"/>
    <mergeCell ref="D82:G82"/>
    <mergeCell ref="A79:C79"/>
    <mergeCell ref="A82:A83"/>
    <mergeCell ref="A75:C75"/>
    <mergeCell ref="A76:C76"/>
    <mergeCell ref="A77:C77"/>
    <mergeCell ref="A78:C78"/>
    <mergeCell ref="A101:C101"/>
    <mergeCell ref="A22:C22"/>
    <mergeCell ref="A102:C102"/>
    <mergeCell ref="A103:C103"/>
    <mergeCell ref="A104:C104"/>
    <mergeCell ref="A50:C50"/>
    <mergeCell ref="A51:C51"/>
    <mergeCell ref="A52:C52"/>
    <mergeCell ref="A2:O2"/>
    <mergeCell ref="A1:O1"/>
    <mergeCell ref="A48:C48"/>
    <mergeCell ref="D29:G29"/>
    <mergeCell ref="A29:A30"/>
    <mergeCell ref="B29:C30"/>
    <mergeCell ref="A23:C23"/>
    <mergeCell ref="A24:C24"/>
    <mergeCell ref="A25:C25"/>
    <mergeCell ref="A26:C26"/>
    <mergeCell ref="A3:A4"/>
    <mergeCell ref="B3:C4"/>
    <mergeCell ref="D3:G3"/>
    <mergeCell ref="H82:I82"/>
    <mergeCell ref="A81:I81"/>
    <mergeCell ref="A80:O80"/>
    <mergeCell ref="A49:C49"/>
    <mergeCell ref="H3:K3"/>
    <mergeCell ref="L3:O3"/>
    <mergeCell ref="H29:K29"/>
    <mergeCell ref="L29:O29"/>
    <mergeCell ref="A28:O28"/>
    <mergeCell ref="A27:O27"/>
    <mergeCell ref="N53:O5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jumlah penduduk</vt:lpstr>
      <vt:lpstr>Pendudk kelompok umur</vt:lpstr>
      <vt:lpstr>KIA</vt:lpstr>
      <vt:lpstr>KTP</vt:lpstr>
      <vt:lpstr>Kartu Keluarga</vt:lpstr>
      <vt:lpstr>akta kelahiran</vt:lpstr>
      <vt:lpstr>akta perkawinan</vt:lpstr>
      <vt:lpstr>akta kematian</vt:lpstr>
      <vt:lpstr>tingkat pendidikan</vt:lpstr>
      <vt:lpstr>agama</vt:lpstr>
      <vt:lpstr>status kawin - cerai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hatta</dc:creator>
  <cp:lastModifiedBy>ORANG_PENTING</cp:lastModifiedBy>
  <dcterms:created xsi:type="dcterms:W3CDTF">2018-05-17T07:04:12Z</dcterms:created>
  <dcterms:modified xsi:type="dcterms:W3CDTF">2026-02-12T07:42:54Z</dcterms:modified>
</cp:coreProperties>
</file>